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1955" windowHeight="6450" tabRatio="656" activeTab="0"/>
  </bookViews>
  <sheets>
    <sheet name="Ogółem" sheetId="1" r:id="rId1"/>
    <sheet name="Dochody" sheetId="2" r:id="rId2"/>
    <sheet name="Wydatki" sheetId="3" r:id="rId3"/>
    <sheet name="Dochody zlecone" sheetId="4" r:id="rId4"/>
    <sheet name="Wydatki zlecone" sheetId="5" r:id="rId5"/>
    <sheet name="Dochody w drodze porozum." sheetId="6" r:id="rId6"/>
    <sheet name="Wydatki w drodze porozum." sheetId="7" r:id="rId7"/>
    <sheet name="Dochody budżetu państwa" sheetId="8" r:id="rId8"/>
    <sheet name="Dział &quot;00&quot;" sheetId="9" r:id="rId9"/>
    <sheet name="Inwestycje" sheetId="10" r:id="rId10"/>
    <sheet name="5a" sheetId="11" r:id="rId11"/>
    <sheet name="5b" sheetId="12" r:id="rId12"/>
    <sheet name="Pożycz. i kredyt.&quot;00&quot;" sheetId="13" r:id="rId13"/>
    <sheet name="Pożycz.i kredyty" sheetId="14" r:id="rId14"/>
    <sheet name="Pożycz.&quot;00&quot;" sheetId="15" r:id="rId15"/>
    <sheet name="Kredyt.&quot;00&quot;" sheetId="16" r:id="rId16"/>
    <sheet name="Plan Rozl.Gosp.Pozabudżet." sheetId="17" r:id="rId17"/>
    <sheet name="Przedszkola" sheetId="18" r:id="rId18"/>
    <sheet name="Przedszkole 1" sheetId="19" r:id="rId19"/>
    <sheet name="Przedszkole 2" sheetId="20" r:id="rId20"/>
    <sheet name="OSiT - ogółem" sheetId="21" r:id="rId21"/>
  </sheets>
  <definedNames>
    <definedName name="_xlnm.Print_Area" localSheetId="5">'Dochody w drodze porozum.'!$A:$IV</definedName>
    <definedName name="_xlnm.Print_Area" localSheetId="9">'Inwestycje'!$A$1:$P$30</definedName>
    <definedName name="_xlnm.Print_Area" localSheetId="20">'OSiT - ogółem'!$A:$IV</definedName>
    <definedName name="_xlnm.Print_Area" localSheetId="16">'Plan Rozl.Gosp.Pozabudżet.'!$A$1:$O$20</definedName>
    <definedName name="_xlnm.Print_Area" localSheetId="18">'Przedszkole 1'!$A$1:$F$38</definedName>
  </definedNames>
  <calcPr fullCalcOnLoad="1"/>
</workbook>
</file>

<file path=xl/sharedStrings.xml><?xml version="1.0" encoding="utf-8"?>
<sst xmlns="http://schemas.openxmlformats.org/spreadsheetml/2006/main" count="1309" uniqueCount="512">
  <si>
    <t>Dział</t>
  </si>
  <si>
    <t>Rozdział</t>
  </si>
  <si>
    <t>§</t>
  </si>
  <si>
    <t>Nazwa</t>
  </si>
  <si>
    <t xml:space="preserve">Wpływy z usług </t>
  </si>
  <si>
    <t>-</t>
  </si>
  <si>
    <t>Wynagrodzenia osobowe pracowników</t>
  </si>
  <si>
    <t>Dodatkowe wynagrodzenie roczne</t>
  </si>
  <si>
    <t>Nagrody i wydatki nie zaliczane do wynagrodzeń</t>
  </si>
  <si>
    <t>Stypendia różne</t>
  </si>
  <si>
    <t>Różne opłaty i składki</t>
  </si>
  <si>
    <t>Składki na Fundusz Pracy</t>
  </si>
  <si>
    <t>Składki na ubezpieczenia społeczne</t>
  </si>
  <si>
    <t>Podróże służbowe krajowe</t>
  </si>
  <si>
    <t>Odpisy na zakładowy fundusz świadczeń socjalnych</t>
  </si>
  <si>
    <t>w tym:</t>
  </si>
  <si>
    <t>Wpływy z usług</t>
  </si>
  <si>
    <t>Ogółem dochody</t>
  </si>
  <si>
    <t>Dochody</t>
  </si>
  <si>
    <t>Koszty utrzymania</t>
  </si>
  <si>
    <t>Dotacje z budżetu</t>
  </si>
  <si>
    <t>Wydatki</t>
  </si>
  <si>
    <t>Wydatki ogółem</t>
  </si>
  <si>
    <t>Razem</t>
  </si>
  <si>
    <t>Przychody</t>
  </si>
  <si>
    <t xml:space="preserve">Przedszkola </t>
  </si>
  <si>
    <t>Nr 1</t>
  </si>
  <si>
    <t>Nr 2</t>
  </si>
  <si>
    <t>Biblioteka</t>
  </si>
  <si>
    <t>Ogółem</t>
  </si>
  <si>
    <t>Lp.</t>
  </si>
  <si>
    <t>Gmina</t>
  </si>
  <si>
    <t>Budowa Cmentarza Komunalnego w Nowej Chełmży</t>
  </si>
  <si>
    <t>Razem poz. I</t>
  </si>
  <si>
    <t>Razem poz. II</t>
  </si>
  <si>
    <t>Odpłatność rodziców i personelu</t>
  </si>
  <si>
    <t>Stan środków obrotowych na początek roku</t>
  </si>
  <si>
    <t>dotacje z budżetu</t>
  </si>
  <si>
    <t>wpłata do budżetu</t>
  </si>
  <si>
    <t>Stan środków obrotowych na koniec roku</t>
  </si>
  <si>
    <t>Plan Rozliczeń Gospodarki Pozabudżetowej z Budżetem Miasta</t>
  </si>
  <si>
    <t>ZWiK</t>
  </si>
  <si>
    <t>z tego:</t>
  </si>
  <si>
    <t>Zadania inwestycyjne</t>
  </si>
  <si>
    <t>Termin realizacji</t>
  </si>
  <si>
    <t>Plan</t>
  </si>
  <si>
    <t>DOCHODY OGÓŁEM</t>
  </si>
  <si>
    <t>WYDATKI OGÓŁEM</t>
  </si>
  <si>
    <t>Świetlice dla dzieci i młodzieży</t>
  </si>
  <si>
    <t>Zajęcie pasa drogowego</t>
  </si>
  <si>
    <t>Razem poz. III</t>
  </si>
  <si>
    <t>x</t>
  </si>
  <si>
    <t>Gminny Fundusz</t>
  </si>
  <si>
    <t>Ośrodek Sportu i Turystyki</t>
  </si>
  <si>
    <t>Treść</t>
  </si>
  <si>
    <t>Dodatkowe wynagrodzenia roczne</t>
  </si>
  <si>
    <t>Podatek VAT</t>
  </si>
  <si>
    <t>Razem rozchody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</si>
  <si>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</si>
  <si>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</si>
  <si>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</si>
  <si>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</si>
  <si>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</si>
  <si>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</si>
  <si>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</si>
  <si>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OPIEKA SPOŁECZNA</t>
  </si>
  <si>
    <t>GOSPODARKA KOMUNALNA I OCHRONA ŚRODOWISKA</t>
  </si>
  <si>
    <t>KULTURA I OCHRONA DZIEDZICTWA NARODOWEGO</t>
  </si>
  <si>
    <t>010</t>
  </si>
  <si>
    <t>ROLNICTWO I ŁOWIECTWO</t>
  </si>
  <si>
    <t>TRANSPORT I ŁĄCZNOŚĆ</t>
  </si>
  <si>
    <t>TURYSTYKA</t>
  </si>
  <si>
    <t>DZIAŁALNOŚĆ USŁUGOWA</t>
  </si>
  <si>
    <t>OBSŁUGA DŁUGU PUBLICZNEGO</t>
  </si>
  <si>
    <t>OCHRONA ZDROWIA</t>
  </si>
  <si>
    <t>EDUKACYJNA OPIEKA WYCHOWAWCZA</t>
  </si>
  <si>
    <t>KULTURA FIZYCZNA I SPORT</t>
  </si>
  <si>
    <t>083</t>
  </si>
  <si>
    <t>Zakup materiałów i wyposażenia</t>
  </si>
  <si>
    <t>Zakup energii</t>
  </si>
  <si>
    <t>Zakup usług remontowych</t>
  </si>
  <si>
    <t>Zakup usług pozostałych</t>
  </si>
  <si>
    <t>Podatek od nieruchomości</t>
  </si>
  <si>
    <t>wynagrodzenia osobowe</t>
  </si>
  <si>
    <t>pochodne od wynagrodzeń</t>
  </si>
  <si>
    <t>Pozostała działalność</t>
  </si>
  <si>
    <t>Gospodarka gruntami i nieruchomościami</t>
  </si>
  <si>
    <t>Wpływy z opłat za zarząd, użytkowanie i użytkowanie wieczyste nieruchomości</t>
  </si>
  <si>
    <t>Wpłaty z tytułu odpłatnego nabycia prawa własności nieruchomości</t>
  </si>
  <si>
    <t>Dotacje celowe otrzymane z budżtu państwa na realizację zadań bieżących z zakresu administracji rządowej oraz innych zadań zleconych gminie (związkom gmin) ustawami</t>
  </si>
  <si>
    <t>Urzędy wojewódzkie</t>
  </si>
  <si>
    <t>Dotacje celowe otrzymane z powiatu na zadania bieżące realizowane na podstawie porozumień (umów) między jednostkami samorządu terytorialnego</t>
  </si>
  <si>
    <t>Wpływy z różnych opłat</t>
  </si>
  <si>
    <t>Wpływy z opłat za zezwolenia na sprzedaż alkoholu</t>
  </si>
  <si>
    <t>Urzędy naczelnych organów władzy państwowej, kontroli i ochrony prawa</t>
  </si>
  <si>
    <t>754</t>
  </si>
  <si>
    <t>75416</t>
  </si>
  <si>
    <t>Straż Miejska</t>
  </si>
  <si>
    <t>Grzywny, mandaty i inne kary pieniężne od ludności</t>
  </si>
  <si>
    <t>Podatek od środków transportowych</t>
  </si>
  <si>
    <t xml:space="preserve">Odsetki od nieterminowych wpłat z tytułu podatków i opłat </t>
  </si>
  <si>
    <t>Podatek rolny</t>
  </si>
  <si>
    <t>Podatek od spadków i darowizn</t>
  </si>
  <si>
    <t xml:space="preserve">Wpływy z opłaty targowej </t>
  </si>
  <si>
    <t>Podatek od posiadania psów</t>
  </si>
  <si>
    <t>Wpływy z opłaty administracyjnej za czynności urzędowe</t>
  </si>
  <si>
    <t>Wpływy z opłaty skarbowej</t>
  </si>
  <si>
    <t>Odsetki od nieterminowych wpłat z tytułu podatków i opłat</t>
  </si>
  <si>
    <t>Udziały gmin w podatkach stanowiących dochód budżetu państwa</t>
  </si>
  <si>
    <t>Podatek dochodowy od osób fizycznych</t>
  </si>
  <si>
    <t>Podatek dochodowy od osób prawnych</t>
  </si>
  <si>
    <t>Część oświatowa subwencji ogółnej dla jednostek samorządu terytorialnego</t>
  </si>
  <si>
    <t>Subwencje ogólne z budżetu państwa</t>
  </si>
  <si>
    <t>Szkoły podstawowe</t>
  </si>
  <si>
    <t>Gimnazja</t>
  </si>
  <si>
    <t>Zespoły ekonomiczno-administracyjne szkół</t>
  </si>
  <si>
    <t>Dodatki mieszkaniowe</t>
  </si>
  <si>
    <t>Zasiłki rodzinne, pielęgnacyjne i wychowawcze</t>
  </si>
  <si>
    <t>Ośrodki pomocy społecznej</t>
  </si>
  <si>
    <t>Usługi opiekuńcze i specjalistyczne usługi opiekuńcze</t>
  </si>
  <si>
    <t>854</t>
  </si>
  <si>
    <t>Oświetlenie ulic, placów i dróg</t>
  </si>
  <si>
    <t>600</t>
  </si>
  <si>
    <t>60016</t>
  </si>
  <si>
    <t>Drogi publiczne gminne</t>
  </si>
  <si>
    <t>4270</t>
  </si>
  <si>
    <t>Wydatki inwestycyjne jednostek budżetowych</t>
  </si>
  <si>
    <t>630</t>
  </si>
  <si>
    <t>63095</t>
  </si>
  <si>
    <t>4010</t>
  </si>
  <si>
    <t>4040</t>
  </si>
  <si>
    <t>3020</t>
  </si>
  <si>
    <t>Nagrody i wydatki osobowe nie zaliczone do wynagrodzeń</t>
  </si>
  <si>
    <t>4210</t>
  </si>
  <si>
    <t>4260</t>
  </si>
  <si>
    <t>4110</t>
  </si>
  <si>
    <t>4120</t>
  </si>
  <si>
    <t>4440</t>
  </si>
  <si>
    <t>700</t>
  </si>
  <si>
    <t>70004</t>
  </si>
  <si>
    <t>70005</t>
  </si>
  <si>
    <t>6060</t>
  </si>
  <si>
    <t>Wydatki na zakupy inwestycyjne jednostek budżetowych</t>
  </si>
  <si>
    <t>70095</t>
  </si>
  <si>
    <t>3030</t>
  </si>
  <si>
    <t>Różne wydatki na rzecz osób fizycznych</t>
  </si>
  <si>
    <t>710</t>
  </si>
  <si>
    <t>71013</t>
  </si>
  <si>
    <t>750</t>
  </si>
  <si>
    <t>75011</t>
  </si>
  <si>
    <t>75022</t>
  </si>
  <si>
    <t>4410</t>
  </si>
  <si>
    <t>75023</t>
  </si>
  <si>
    <t>4280</t>
  </si>
  <si>
    <t>Zakup usług zdrowotnych</t>
  </si>
  <si>
    <t>4430</t>
  </si>
  <si>
    <t>75095</t>
  </si>
  <si>
    <t>751</t>
  </si>
  <si>
    <t xml:space="preserve">URZĘDY NACZELNYCH ORGANÓW WŁADZY PAŃSTWOWEJ, KONTROLI I OCHRONY PRAWA ORAZ SĄDOWNICTWA </t>
  </si>
  <si>
    <t>75101</t>
  </si>
  <si>
    <t>757</t>
  </si>
  <si>
    <t>75702</t>
  </si>
  <si>
    <t>801</t>
  </si>
  <si>
    <t>80101</t>
  </si>
  <si>
    <t>3250</t>
  </si>
  <si>
    <t>4240</t>
  </si>
  <si>
    <t>Zakup pomocy naukowych, dydaktycznych i książek</t>
  </si>
  <si>
    <t>80110</t>
  </si>
  <si>
    <t>80114</t>
  </si>
  <si>
    <t>851</t>
  </si>
  <si>
    <t>3110</t>
  </si>
  <si>
    <t>Świadczenia społeczne</t>
  </si>
  <si>
    <t>85401</t>
  </si>
  <si>
    <t>Świetlice szkolne</t>
  </si>
  <si>
    <t>85495</t>
  </si>
  <si>
    <t>4300</t>
  </si>
  <si>
    <t>900</t>
  </si>
  <si>
    <t>2510</t>
  </si>
  <si>
    <t>Dotacja podmiotowa z budżetu dla zakładu budżetowego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</si>
  <si>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</si>
  <si>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</si>
  <si>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</si>
  <si>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</si>
  <si>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</si>
  <si>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</si>
  <si>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</si>
  <si>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92120</t>
  </si>
  <si>
    <t>Ochrona i konserwacja zabytków</t>
  </si>
  <si>
    <t>92116</t>
  </si>
  <si>
    <t>Biblioteki</t>
  </si>
  <si>
    <t>2550</t>
  </si>
  <si>
    <t>Dotacja podmiotowa z budżetu dla instytucji kultury</t>
  </si>
  <si>
    <t>92195</t>
  </si>
  <si>
    <t>926</t>
  </si>
  <si>
    <t>92695</t>
  </si>
  <si>
    <t>Zespoły ekonomiczno - administracyjne szkół</t>
  </si>
  <si>
    <t>Środki potrzebne do zakończenia</t>
  </si>
  <si>
    <t>85154</t>
  </si>
  <si>
    <t>8070</t>
  </si>
  <si>
    <t>Odsetki i dyskonto od krajowych skarbowych papierów wartościowych oraz pożyczek i kredytów</t>
  </si>
  <si>
    <t>Podatek od czynności cywilnoprawnych</t>
  </si>
  <si>
    <t>KFM</t>
  </si>
  <si>
    <t>I</t>
  </si>
  <si>
    <t xml:space="preserve"> Inwestycje kontynuowane</t>
  </si>
  <si>
    <t>II</t>
  </si>
  <si>
    <t>Inwestycje noworozpoczęte</t>
  </si>
  <si>
    <t>III</t>
  </si>
  <si>
    <t xml:space="preserve"> Zakupy</t>
  </si>
  <si>
    <t>RÓŻNE ROZLIZCENIA</t>
  </si>
  <si>
    <t>Środki specjalne</t>
  </si>
  <si>
    <t>Dotacje celowe otrzymane z budżetu państwa na realizację zadań bieżących z zakresu administracji rządowej oraz innych zadań zleconych gminie (związkom gmin) ustawami</t>
  </si>
  <si>
    <t>przychody</t>
  </si>
  <si>
    <t>rozchody</t>
  </si>
  <si>
    <t>klasyfikacja</t>
  </si>
  <si>
    <t>952</t>
  </si>
  <si>
    <t>Przychody z zaciągniętych pożyczek i kredytów na rynku krajowym</t>
  </si>
  <si>
    <t>992</t>
  </si>
  <si>
    <t>Spłata otrzymanych krajowych pożyczek i kredytów</t>
  </si>
  <si>
    <t>Załącznik przychodów i rozchodów</t>
  </si>
  <si>
    <t>4130</t>
  </si>
  <si>
    <t>Obsługa papierów wartościowych, kredytów i pożyczek jednostek samorządu terytorialnego</t>
  </si>
  <si>
    <t>Wartość kosztorysu</t>
  </si>
  <si>
    <t>WFOŚiGW</t>
  </si>
  <si>
    <t>90002</t>
  </si>
  <si>
    <t>Gospodarka odpadami</t>
  </si>
  <si>
    <t>Zakup środków czystości</t>
  </si>
  <si>
    <t>Nagrody i wydatki osobowe nie zaliczane do wynagrodzeń</t>
  </si>
  <si>
    <t>§4010</t>
  </si>
  <si>
    <t>§4040</t>
  </si>
  <si>
    <t>§4110</t>
  </si>
  <si>
    <t>§4120</t>
  </si>
  <si>
    <t>wydatki majątkowe</t>
  </si>
  <si>
    <t>Instytucje kultury</t>
  </si>
  <si>
    <t>Zakłady budżetowe</t>
  </si>
  <si>
    <t>Edukacyjna opieka wychowawcza</t>
  </si>
  <si>
    <t>Przedszkola</t>
  </si>
  <si>
    <t>Wpływy z innych opłat stanowiących dochody jednostek samorządu terytorialnego na podstawie ustaw</t>
  </si>
  <si>
    <t>Wpłaty gmin na rzecz izb rolniczych w wysokości 2% uzyskanych wpływów z podatku rolnego</t>
  </si>
  <si>
    <t>Różne jednostki obsługi gospodarki mieszkaniowej</t>
  </si>
  <si>
    <t>Dokształcanie i doskonalenie nauczycieli</t>
  </si>
  <si>
    <t>Zasiłki i pomoc w naturze oraz składki na ubezpieczenia społeczne</t>
  </si>
  <si>
    <t>2850</t>
  </si>
  <si>
    <t>Składki na ubezpieczenie zdrowotne opłacane za osoby pobierające niektóre świadczenia z pomocy społecznej</t>
  </si>
  <si>
    <t>Basen</t>
  </si>
  <si>
    <t>Gmina Chełmża</t>
  </si>
  <si>
    <t>235</t>
  </si>
  <si>
    <t>Dochody budżetu państwa związane z realizacją zadań zleconych jednostkom samorządu terytorialnego</t>
  </si>
  <si>
    <t>PFOŚiGW</t>
  </si>
  <si>
    <t>PEFRON</t>
  </si>
  <si>
    <t>Pozostałe odsetki</t>
  </si>
  <si>
    <t>Wpływy z tytułu przekształcenia prawa użytkowania wieczystego przysługującego osobom fizycznym w prawo własności</t>
  </si>
  <si>
    <t>Wpływy z podatku dochodowego od osób fizycznych</t>
  </si>
  <si>
    <t>Podatek od działalności gospodarczej osób fizycznych, opłacany w formie karty podatkowej</t>
  </si>
  <si>
    <t>01030</t>
  </si>
  <si>
    <t>Izby rolnicze</t>
  </si>
  <si>
    <t>Plany zagospodarowania przestrzennego</t>
  </si>
  <si>
    <t>Skladki na ubezpieczenia zdrowotne</t>
  </si>
  <si>
    <t xml:space="preserve">Składki na ubezpieczenie zdrowotne </t>
  </si>
  <si>
    <t>Cmentarze</t>
  </si>
  <si>
    <t>2320</t>
  </si>
  <si>
    <t>Dotacje celowe przekazane dla powiatu na zadania bieżące realizowane na podstawie porozumień (umów) między jednostkami samorzadu terytorialnego</t>
  </si>
  <si>
    <t>Prace geodezyjne i kartograficzne (nieinwestycyjne)</t>
  </si>
  <si>
    <t>Rady gmin (miast i miast na prawach powiatu)</t>
  </si>
  <si>
    <t>Urzędy gmin (miast i miast na prawach powiatu)</t>
  </si>
  <si>
    <t>Wpływy z różnych rozliczeń</t>
  </si>
  <si>
    <t>Dochody z najmu i dzierżawy składników majątkowych Skarbu Państwa, jednostek samorządu terytorialnego lub innych jednostek zaliczanych do sektora finansów publicznych oraz umów o podobnym charakterze</t>
  </si>
  <si>
    <t>097</t>
  </si>
  <si>
    <t>Wpływy z różnych dochodów</t>
  </si>
  <si>
    <t>Zakup środków żywności</t>
  </si>
  <si>
    <t>Różne rozliczenia finansowe</t>
  </si>
  <si>
    <t>6010</t>
  </si>
  <si>
    <t>Wydatki na zakup i objęcie akcji oraz wniesienie wkładów do spółek prawa handlowego</t>
  </si>
  <si>
    <t>Nazwa pożyczkodawcy</t>
  </si>
  <si>
    <t>092</t>
  </si>
  <si>
    <t>Rozliczenia z tytułu poręczeń i gwarancji udzielanych przez Skarb Państwa lub jednostkę samorządu terytorialnego</t>
  </si>
  <si>
    <t>Cmentarz komunalny w Nowej Chełmży</t>
  </si>
  <si>
    <t>Przedszkole Nr 1</t>
  </si>
  <si>
    <t>Przedszkole Nr 2</t>
  </si>
  <si>
    <t>Prowadzenie i utrzymanie szaletów miejskich wraz z targowiskiem miejskim</t>
  </si>
  <si>
    <t>Inwestycje noworozpoczynane</t>
  </si>
  <si>
    <t>Gospodarka ściekowa i ochrona wód</t>
  </si>
  <si>
    <t>Pożyczki</t>
  </si>
  <si>
    <t>Kredyty</t>
  </si>
  <si>
    <t>SPŁATA POŻYCZEK I KREDYTÓW</t>
  </si>
  <si>
    <t>Ogółem pożyczki i kredyty</t>
  </si>
  <si>
    <t>80132</t>
  </si>
  <si>
    <t>Szkoły artystyczne</t>
  </si>
  <si>
    <t>4810</t>
  </si>
  <si>
    <t>Rezerwy</t>
  </si>
  <si>
    <t>Rezerwy ogólne i celowe</t>
  </si>
  <si>
    <t>01008</t>
  </si>
  <si>
    <t>Melioracje wodne</t>
  </si>
  <si>
    <t>Ogółem poz. I + II + III</t>
  </si>
  <si>
    <t>Przeznaczenie pożyczki/kredytu</t>
  </si>
  <si>
    <t xml:space="preserve">Nr pożyczki/krdytu </t>
  </si>
  <si>
    <t>Spłata w roku</t>
  </si>
  <si>
    <t>Otrzymane spadki, zapisy i darowizny w postaci pieniężnej</t>
  </si>
  <si>
    <t xml:space="preserve"> Wystrój świąteczny</t>
  </si>
  <si>
    <t>Zakup środków  żywności</t>
  </si>
  <si>
    <t>2650</t>
  </si>
  <si>
    <t>Dotacja przedmiotowa z budżetu dla zakładu budżetowego</t>
  </si>
  <si>
    <t>251</t>
  </si>
  <si>
    <t xml:space="preserve">Wpływy z innych dochodów </t>
  </si>
  <si>
    <t>Stan środków obrotowych</t>
  </si>
  <si>
    <t>Dotacje celowe przekazane gminie lub miastu stołecznemu Warszawie na inwestycje i zakupy inwestycyjne realizowane na podstawie porozumień (umów) między jednostkami samorządu terytorialnego</t>
  </si>
  <si>
    <t>Załącznik Nr 1                                    do uchwały Nr ...../...../04             Rady Miejskiej Chełmży               z dnia ...................... 2004r.</t>
  </si>
  <si>
    <t>Ogółem dochody na 2004 rok</t>
  </si>
  <si>
    <t>Ogółem wydatki na 2004 rok</t>
  </si>
  <si>
    <t>Dochody budżetowe na 2004 rok</t>
  </si>
  <si>
    <t>Plan 2004</t>
  </si>
  <si>
    <t>Wydatki budżetowe na 2004 rok</t>
  </si>
  <si>
    <t>Dochody zlecone na 2004 rok</t>
  </si>
  <si>
    <t>Budżet na 2004 rok</t>
  </si>
  <si>
    <t>Wydatki zlecone na 2004 rok</t>
  </si>
  <si>
    <t>Plan na 2004 rok</t>
  </si>
  <si>
    <t>Dochody związane z realizacją zadań w drodze porozumień między jednostkami samorządu terytorialnego na 2004 rok</t>
  </si>
  <si>
    <t>Wydatki związane z realizacją zadań w drodze porozumień między jednostkami samorządu terytorialnego na 2004 rok</t>
  </si>
  <si>
    <t>Plan finansowy dochodów budżetu państwa na rok 2004</t>
  </si>
  <si>
    <t xml:space="preserve">Planowany deficyt - </t>
  </si>
  <si>
    <t>PLAN FINANSOWY INWESTYCJI NA 2004 ROK GMINY MIASTA CHEŁMŻY</t>
  </si>
  <si>
    <t>Plan na 2004r.</t>
  </si>
  <si>
    <t>Przedszkola i oddziały klas "0" w przedszkolach - 2004 rok</t>
  </si>
  <si>
    <t>Przedszkole Nr 1 i klasa "0" w przedszkolu - 2004 rok</t>
  </si>
  <si>
    <t>Przedszkole Nr 2 i klasa "0" w przedszkolu - 2004 rok</t>
  </si>
  <si>
    <t>Plan budżetowy Ośrodka Sportu i Turystyki na 2004 rok</t>
  </si>
  <si>
    <t>8020</t>
  </si>
  <si>
    <t xml:space="preserve">Wypłaty z tytułu gwarancji i  poręczeń </t>
  </si>
  <si>
    <t>2020</t>
  </si>
  <si>
    <t>Dotacje celowe otrzymane z budżetu państwa na zadania bieżace realizowane przez gminę na podstawie porozumień z organami administracji rządowej</t>
  </si>
  <si>
    <t>Wpływy z innych lokalnych opłat pobieranych przez jednostki samorządu terytorialnego na podstawie odrębnych ustaw</t>
  </si>
  <si>
    <t>POMOC SPOŁECZNA</t>
  </si>
  <si>
    <t>0470</t>
  </si>
  <si>
    <t>0750</t>
  </si>
  <si>
    <t>0760</t>
  </si>
  <si>
    <t>0770</t>
  </si>
  <si>
    <t>6610</t>
  </si>
  <si>
    <t>2010</t>
  </si>
  <si>
    <t>0970</t>
  </si>
  <si>
    <t>0570</t>
  </si>
  <si>
    <t>0350</t>
  </si>
  <si>
    <t>0310</t>
  </si>
  <si>
    <t>0320</t>
  </si>
  <si>
    <t>0340</t>
  </si>
  <si>
    <t>0360</t>
  </si>
  <si>
    <t>0370</t>
  </si>
  <si>
    <t>0430</t>
  </si>
  <si>
    <t>0450</t>
  </si>
  <si>
    <t>0500</t>
  </si>
  <si>
    <t>0910</t>
  </si>
  <si>
    <t>0410</t>
  </si>
  <si>
    <t>0480</t>
  </si>
  <si>
    <t>0490</t>
  </si>
  <si>
    <t>0690</t>
  </si>
  <si>
    <t>0010</t>
  </si>
  <si>
    <t>0020</t>
  </si>
  <si>
    <t>2920</t>
  </si>
  <si>
    <t>0830</t>
  </si>
  <si>
    <t>0960</t>
  </si>
  <si>
    <t>Pobór podatków, opłat i nieopodatkowanych należności budżetowych</t>
  </si>
  <si>
    <t>DOCHODY OD OSÓB PRAWNYCH, OD OSÓB FIZYCZNYCH I OD INNYCH JEDNOSTEK NIEPOSIADAJĄCYCH OSOBOWOŚCI PRAWNEJ</t>
  </si>
  <si>
    <t>Wpływy z podatku rolnego, podatku leśnego, podatku od czynności cywilnoprawnych, podatku od spadków i darowizn oraz podatków i opłat lokalnych</t>
  </si>
  <si>
    <t>NFOŚiGW Warszawa</t>
  </si>
  <si>
    <t>466/2001/Wn2/OW-km/P</t>
  </si>
  <si>
    <t>Kanalizacja sanit.na ODJ 3 Maja - II etap</t>
  </si>
  <si>
    <t>WFOŚiGW Toruń</t>
  </si>
  <si>
    <t>PT00005/OW-km</t>
  </si>
  <si>
    <t>Kanalizacja sanit.na ODJ 3 Maja - I etap</t>
  </si>
  <si>
    <t>PT00033/OW-km</t>
  </si>
  <si>
    <t>PT02021/OZ-ogk</t>
  </si>
  <si>
    <t>Zakup pojemników do selektywnej zbiórki odpadów</t>
  </si>
  <si>
    <t>PT02020/OZ-bsk</t>
  </si>
  <si>
    <t>Budowa wysypiska śmieci - Kamionki</t>
  </si>
  <si>
    <t>Kanalizacja 3-go Maja</t>
  </si>
  <si>
    <t>Targowisko Miejskie</t>
  </si>
  <si>
    <t>PKO O/Chełmża</t>
  </si>
  <si>
    <t>10205066-50382-310-13-1-II/69/98</t>
  </si>
  <si>
    <t>Budowa sali gimnastycznej</t>
  </si>
  <si>
    <t>WBK S.A. - Toruń</t>
  </si>
  <si>
    <t>210/R/98</t>
  </si>
  <si>
    <t>Bieżąca działalność</t>
  </si>
  <si>
    <t>BIG Bank - Toruń</t>
  </si>
  <si>
    <t>73/2000</t>
  </si>
  <si>
    <t>Oświata</t>
  </si>
  <si>
    <t>75/CWKT/01</t>
  </si>
  <si>
    <t>Bank Rozwoju Budownictwa Mieszkaniowego - Toruń</t>
  </si>
  <si>
    <t>12002566/26/2002</t>
  </si>
  <si>
    <t xml:space="preserve">Sieć wodociągowa </t>
  </si>
  <si>
    <t>BOŚ - Toruń</t>
  </si>
  <si>
    <t>78/01/ERT</t>
  </si>
  <si>
    <t>Kanalizacja sanitarna - II etap</t>
  </si>
  <si>
    <t>Zakup hydraulicznej prasy komunalnej do belowania odpadów</t>
  </si>
  <si>
    <t>PT03017/OZ-znk</t>
  </si>
  <si>
    <t>PT03015/OZ-sk</t>
  </si>
  <si>
    <t>Przeznaczenie pożyczki</t>
  </si>
  <si>
    <t>Nr pożyczki</t>
  </si>
  <si>
    <t>Nazwa kredytodawcy</t>
  </si>
  <si>
    <t>Przeznaczenie kredytu</t>
  </si>
  <si>
    <t xml:space="preserve">Nr krdytu </t>
  </si>
  <si>
    <t>Wysokość pożyczki</t>
  </si>
  <si>
    <t>Wysokość kredytu</t>
  </si>
  <si>
    <t>142/03/K/O/T</t>
  </si>
  <si>
    <t>Budowa kolektora A i D</t>
  </si>
  <si>
    <t>Część równoważąca subwencji ogólnej dla gmin</t>
  </si>
  <si>
    <t>Część wyrównawcza subwencji ogółnej dla gmin</t>
  </si>
  <si>
    <t>2750</t>
  </si>
  <si>
    <t>Środki na uzupełnienie dochodów gmin</t>
  </si>
  <si>
    <t>Nazwa pożyczki, kredytu</t>
  </si>
  <si>
    <t xml:space="preserve">Kredyt                 Pożyczka </t>
  </si>
  <si>
    <t>Nazwa banku</t>
  </si>
  <si>
    <t>Pierwotna kwota kredytu</t>
  </si>
  <si>
    <t>Kanalizacja sanitarna na ODJ 3-go Maja - II etap</t>
  </si>
  <si>
    <t>K</t>
  </si>
  <si>
    <t>Kanalizacja sanitarno - deszczowa na ODJ 3-go Maja - II etap</t>
  </si>
  <si>
    <t>P</t>
  </si>
  <si>
    <t>NFOŚiGW - Warszawa</t>
  </si>
  <si>
    <t>WFOŚiGW - Toruń</t>
  </si>
  <si>
    <t>Sala gimnastyczna</t>
  </si>
  <si>
    <t>PKO - Chełmża</t>
  </si>
  <si>
    <t>Działalność bieżąca</t>
  </si>
  <si>
    <t>WBK - Toruń</t>
  </si>
  <si>
    <t>Zadania wynikające z realizacji zadań Gminy z zakresu oświaty</t>
  </si>
  <si>
    <t>Razem:</t>
  </si>
  <si>
    <t>Ogółem, w tym:</t>
  </si>
  <si>
    <t>Harmonogram spłaty zaciągniętych kredytów i pożyczek (na dzień 31.XII.2003r.)</t>
  </si>
  <si>
    <t>Kredyt zaciągnięty w 2003 roku:</t>
  </si>
  <si>
    <t>Zakup hydraulicznej prasy do belowania odpadów komunalnych</t>
  </si>
  <si>
    <t>Kwota spłacona do końca 2003</t>
  </si>
  <si>
    <t>2630</t>
  </si>
  <si>
    <t>Dotacja przedmiotowa z budżetu dla jednostek nie zaliczanych do sektora finansów publicznych</t>
  </si>
  <si>
    <t>DOCHODY OD OSÓB PRAWNYCH</t>
  </si>
  <si>
    <t>85214</t>
  </si>
  <si>
    <t>85216</t>
  </si>
  <si>
    <t>85219</t>
  </si>
  <si>
    <t xml:space="preserve">Dotacje celowe otrzymane z budżetu państwa na zadania bieżące realizowane przez gminę na podstawie  porozumienia z organami administracji rządowej </t>
  </si>
  <si>
    <t>Wpływy różnych dochodów</t>
  </si>
  <si>
    <t>Stan zadłużenia na 31.XII.03</t>
  </si>
  <si>
    <t>Przeciwdziałanie alkoholizmowi</t>
  </si>
  <si>
    <t>STAN ZADŁUŻENIA Z TYTUŁU KREDYTÓW NA DZIEŃ 31.XI.03</t>
  </si>
  <si>
    <t>STAN ZADŁUŻENIA Z TYTUŁU POŻYCZEK NA DZIEŃ 31.XII.03</t>
  </si>
  <si>
    <t>Nadwyżka środków z tytułu rozliczenia kredytów i pożyczek z lat ubiegłych</t>
  </si>
  <si>
    <t>1997/04</t>
  </si>
  <si>
    <t>Budownictwo mieszkaniowe</t>
  </si>
  <si>
    <t>Modernizacja ul. Dworcowej</t>
  </si>
  <si>
    <t>2004/2005</t>
  </si>
  <si>
    <t>Oświetlenie Groszkowskiego-Wryczy</t>
  </si>
  <si>
    <t>Budowa kolektora A+D</t>
  </si>
  <si>
    <t>2004/2006</t>
  </si>
  <si>
    <t>Budowa punktów świetlnych</t>
  </si>
  <si>
    <t>Wykup gruntów</t>
  </si>
  <si>
    <t>Komputeryzacja Urzędu</t>
  </si>
  <si>
    <t>Zakup Samochodu</t>
  </si>
  <si>
    <t>Sieć wodociągowa Groszkowskiego</t>
  </si>
  <si>
    <t>Sieć wodociągowa Depczyńskiego, Dorawy</t>
  </si>
  <si>
    <t>Sieć wodociągowa Zagrodzkiego</t>
  </si>
  <si>
    <t>Inwestycje kontynuowane</t>
  </si>
  <si>
    <t>2440</t>
  </si>
  <si>
    <t>Dotacje otrzymane z funduszy celowych na realizację zadań bieżących jednostek sektora finansów publicznych</t>
  </si>
  <si>
    <t>Odwodnienie ul. Prusa - Kochanowskiego</t>
  </si>
  <si>
    <t>6059</t>
  </si>
  <si>
    <t>6299</t>
  </si>
  <si>
    <t xml:space="preserve">Środki na dofinansowanie własnych inwetsycji gmin (związków gmin), powiatów (związków powiatów), samorzadów województw, pozyskane z innych źródeł </t>
  </si>
  <si>
    <t xml:space="preserve">Bank Millennium - Toruń </t>
  </si>
  <si>
    <t>Sieć wodociągowa w ul. Puławskiego, Żeromskiego, Konopnickiej, Moniuszki</t>
  </si>
  <si>
    <t>BGK - Toruń</t>
  </si>
  <si>
    <t xml:space="preserve">Rozbudowa międzygminnego wysypiska smieci w Kamionkach Dużych - gmina Łysomice </t>
  </si>
  <si>
    <t>Spłata w 2003</t>
  </si>
  <si>
    <t>Kanalizacja sanitarna piętrowa z przyłączami - I etap - umorzono 70.000 zł pożyczki</t>
  </si>
  <si>
    <t xml:space="preserve">Kanalizacja sanitarno - grawitacyjna 3-go Maja - II etap - umorzono 105.000 zł pożyczki </t>
  </si>
  <si>
    <t>852</t>
  </si>
  <si>
    <t xml:space="preserve">GOSPODARKA KOMUNALNA I OCHRONA ŚRODOWISKA </t>
  </si>
  <si>
    <t>2570</t>
  </si>
  <si>
    <t xml:space="preserve">Dotacja podmiotowa z budżetu otrzymana przez pozostałe jednostki sektora finansów publicznych </t>
  </si>
  <si>
    <t xml:space="preserve">Wydatki inwestycyjne jednostek budżetowych - współfinansowanie programów i projektów realizowanych ze środków z funduszy strukturalnych lub Funduszu Spójności </t>
  </si>
  <si>
    <t xml:space="preserve">Modernizacja ulicy Dworcowej </t>
  </si>
  <si>
    <t>2004/2011</t>
  </si>
  <si>
    <t xml:space="preserve">Zakup sprzętu pływającego </t>
  </si>
  <si>
    <t>Odnowienie ulicy Prusa - Kochanowskiego</t>
  </si>
  <si>
    <t>Sieć wodociagowa Groszkowskiego</t>
  </si>
  <si>
    <t>Sieć wodociagowa Depczńskiego, Dorawy</t>
  </si>
  <si>
    <t>2003/2004</t>
  </si>
  <si>
    <t>Wykonanie do końca 2003r.          (wg planu)</t>
  </si>
  <si>
    <t>Środki z funduszy strukturalnych</t>
  </si>
  <si>
    <t>12002566/193/203</t>
  </si>
  <si>
    <t>12002566/193/2003</t>
  </si>
  <si>
    <t>Rozliczenie środków z funduszy strukturalnych</t>
  </si>
  <si>
    <t xml:space="preserve">Kanalizacja 3-go Maja </t>
  </si>
  <si>
    <t>kwalifikowane</t>
  </si>
  <si>
    <t>niekwalifikowane</t>
  </si>
  <si>
    <t>budżet</t>
  </si>
  <si>
    <t xml:space="preserve">ogółem </t>
  </si>
  <si>
    <t>ogółem</t>
  </si>
  <si>
    <t>Rozliczenie środków z funduszy strukturalnych - ogółem</t>
  </si>
  <si>
    <t>Sieć wodociągowa rozdzielcza w Chełmży w ulicach: Turystycznej, Spacerowej, Kościuszki, Rekreacyjnej, Pensjonatowej, zasilanie plaży, Letniskowej, Widokowej, Wczasowej</t>
  </si>
  <si>
    <t>Kanalicacja 3-go Maja</t>
  </si>
  <si>
    <t>Załącznik Nr 1                                    do uchwały Nr XII/101/04                                  Rady Miejskiej Chełmży                                    z dnia 18 marca 2004 roku.</t>
  </si>
  <si>
    <t>Załącznik Nr 2                                    do uchwały Nr XII/101/04                                  Rady Miejskiej Chełmży                                    z dnia 18 marca 2004 roku.</t>
  </si>
  <si>
    <t>Załącznik Nr 1a                                    do uchwały Nr XII/101/04                                  Rady Miejskiej Chełmży                                    z dnia 18 marca 2004 roku.</t>
  </si>
  <si>
    <t>Załącznik Nr 2a                                    do uchwały Nr XII/101/04                                  Rady Miejskiej Chełmży                                    z dnia 18 marca 2004 roku.</t>
  </si>
  <si>
    <t>Załącznik Nr 1b                                    do uchwały Nr XII/101/04                                  Rady Miejskiej Chełmży                                    z dnia 18 marca 2004 roku.</t>
  </si>
  <si>
    <t>Załącznik Nr 2b                                    do uchwały Nr XII/101/04                                  Rady Miejskiej Chełmży                                    z dnia 18 marca 2004 roku.</t>
  </si>
  <si>
    <t>Załącznik Nr 1c                                    do uchwały Nr XII/101/04                                  Rady Miejskiej Chełmży                                    z dnia 18 marca 2004 roku.</t>
  </si>
  <si>
    <t>Załącznik Nr 2c                                    do uchwały Nr XII/101/04                                  Rady Miejskiej Chełmży                                    z dnia 18 marca 2004 roku.</t>
  </si>
  <si>
    <t>Załącznik Nr 1d                                    do uchwały Nr XII/101/04                                  Rady Miejskiej Chełmży                                    z dnia 18 marca 2004 roku.</t>
  </si>
  <si>
    <t>Załącznik Nr 4                                    do uchwały Nr XII/101/04                                  Rady Miejskiej Chełmży                                    z dnia 18 marca 2004 roku.</t>
  </si>
  <si>
    <t>Załącznik Nr 5a                                    do uchwały Nr XII/101/04                                  Rady Miejskiej Chełmży                                    z dnia 18 marca 2004 roku.</t>
  </si>
  <si>
    <t>Załącznik Nr 5b                                    do uchwały Nr XII/101/04                                  Rady Miejskiej Chełmży                                    z dnia 18 marca 2004 roku.</t>
  </si>
  <si>
    <t>Załącznik Nr 9a                                    do uchwały Nr XII/101/04                                  Rady Miejskiej Chełmży                                    z dnia 18 marca 2004 roku.</t>
  </si>
  <si>
    <t>Załącznik Nr 9b                                    do uchwały Nr XII/101/04                                  Rady Miejskiej Chełmży                                    z dnia 18 marca 2004 roku.</t>
  </si>
  <si>
    <t>Załącznik Nr 11                                    do uchwały Nr XII/101/04                                  Rady Miejskiej Chełmży                                    z dnia 18 marca 2004 roku.</t>
  </si>
  <si>
    <t>Załącznik Nr 3                                                                 do uchwały Nr XII/101/04                                  Rady Miejskiej Chełmży                                    z dnia 18 marca 2004 roku.</t>
  </si>
  <si>
    <t>Załącznik Nr 10a                                                                             do uchwały Nr XII/101/04                                  Rady Miejskiej Chełmży                                    z dnia 18 marca 2004 roku.</t>
  </si>
  <si>
    <t>Załącznik Nr 10b                                                              o uchwały Nr XII/101/04                                  Rady Miejskiej Chełmży                                    z dnia 18 marca 2004 roku.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</si>
</sst>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d\-mm"/>
    <numFmt numFmtId="174" formatCode="#,##0.00\ &quot;zł&quot;"/>
    <numFmt numFmtId="175" formatCode="0.E+00"/>
    <numFmt numFmtId="176" formatCode="#,##0.0"/>
    <numFmt numFmtId="177" formatCode="#,##0.0000"/>
    <numFmt numFmtId="178" formatCode="yyyy\-mm\-dd"/>
    <numFmt numFmtId="179" formatCode="#,##0.00_ ;\-#,##0.00\ "/>
  </numFmts>
  <fonts count="4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6"/>
      <name val="Bookman Old Style"/>
      <family val="1"/>
    </font>
    <font>
      <b/>
      <sz val="12"/>
      <name val="Arial CE"/>
      <family val="2"/>
    </font>
    <font>
      <b/>
      <sz val="16"/>
      <name val="Bookman Old Style"/>
      <family val="1"/>
    </font>
    <font>
      <b/>
      <sz val="12"/>
      <name val="Albertus Medium"/>
      <family val="2"/>
    </font>
    <font>
      <b/>
      <i/>
      <sz val="12"/>
      <name val="Bookman Old Style"/>
      <family val="1"/>
    </font>
    <font>
      <b/>
      <sz val="11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Bookman Old Style"/>
      <family val="1"/>
    </font>
    <font>
      <i/>
      <sz val="8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b/>
      <i/>
      <sz val="14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2"/>
      <name val="Arial"/>
      <family val="2"/>
    </font>
    <font>
      <sz val="11"/>
      <name val="Arial CE"/>
      <family val="2"/>
    </font>
    <font>
      <b/>
      <i/>
      <sz val="11"/>
      <name val="Bookman Old Style"/>
      <family val="1"/>
    </font>
    <font>
      <b/>
      <sz val="11"/>
      <color indexed="18"/>
      <name val="Arial CE"/>
      <family val="2"/>
    </font>
    <font>
      <b/>
      <i/>
      <sz val="16"/>
      <color indexed="8"/>
      <name val="Bookman Old Style"/>
      <family val="1"/>
    </font>
    <font>
      <b/>
      <sz val="12"/>
      <color indexed="18"/>
      <name val="Arial CE"/>
      <family val="2"/>
    </font>
    <font>
      <b/>
      <i/>
      <sz val="11"/>
      <name val="Arial"/>
      <family val="2"/>
    </font>
    <font>
      <i/>
      <sz val="10"/>
      <name val="Arial CE"/>
      <family val="2"/>
    </font>
    <font>
      <b/>
      <sz val="13"/>
      <name val="Bookman Old Style"/>
      <family val="1"/>
    </font>
    <font>
      <sz val="7"/>
      <name val="Arial CE"/>
      <family val="2"/>
    </font>
    <font>
      <i/>
      <sz val="9"/>
      <name val="Arial CE"/>
      <family val="2"/>
    </font>
    <font>
      <b/>
      <sz val="15"/>
      <name val="Times New Roman"/>
      <family val="1"/>
    </font>
    <font>
      <b/>
      <i/>
      <sz val="8"/>
      <name val="Arial CE"/>
      <family val="2"/>
    </font>
    <font>
      <b/>
      <sz val="6"/>
      <name val="Arial CE"/>
      <family val="2"/>
    </font>
    <font>
      <b/>
      <i/>
      <sz val="11"/>
      <name val="Arial CE"/>
      <family val="2"/>
    </font>
    <font>
      <b/>
      <i/>
      <sz val="16"/>
      <name val="Arial CE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63"/>
      <name val="Arial CE"/>
      <family val="2"/>
    </font>
    <font>
      <sz val="6"/>
      <name val="Arial CE"/>
      <family val="2"/>
    </font>
    <font>
      <sz val="7.5"/>
      <name val="Arial CE"/>
      <family val="2"/>
    </font>
    <font>
      <b/>
      <sz val="7.5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 shrinkToFit="1"/>
      <protection/>
    </xf>
    <xf numFmtId="0" fontId="3" fillId="0" borderId="11" xfId="0" applyFont="1" applyFill="1" applyBorder="1" applyAlignment="1" applyProtection="1">
      <alignment horizontal="center" vertical="center" wrapText="1" shrinkToFit="1"/>
      <protection/>
    </xf>
    <xf numFmtId="49" fontId="3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" fontId="3" fillId="0" borderId="12" xfId="19" applyNumberFormat="1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5" xfId="19" applyNumberFormat="1" applyFont="1" applyBorder="1" applyAlignment="1">
      <alignment horizontal="right" vertical="center" wrapText="1"/>
    </xf>
    <xf numFmtId="4" fontId="0" fillId="0" borderId="15" xfId="19" applyNumberFormat="1" applyFont="1" applyBorder="1" applyAlignment="1">
      <alignment horizontal="right" vertical="center" wrapText="1"/>
    </xf>
    <xf numFmtId="4" fontId="3" fillId="0" borderId="3" xfId="19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10" fontId="0" fillId="0" borderId="0" xfId="19" applyNumberFormat="1" applyFont="1" applyAlignment="1">
      <alignment vertical="top" wrapText="1"/>
    </xf>
    <xf numFmtId="10" fontId="4" fillId="0" borderId="0" xfId="19" applyNumberFormat="1" applyFont="1" applyAlignment="1">
      <alignment horizontal="center" vertical="center" wrapText="1"/>
    </xf>
    <xf numFmtId="10" fontId="4" fillId="0" borderId="0" xfId="19" applyNumberFormat="1" applyFont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10" fontId="3" fillId="0" borderId="0" xfId="19" applyNumberFormat="1" applyFont="1" applyFill="1" applyBorder="1" applyAlignment="1">
      <alignment horizontal="center" vertical="center"/>
    </xf>
    <xf numFmtId="10" fontId="0" fillId="0" borderId="0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 vertical="center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vertical="top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4" fontId="1" fillId="0" borderId="18" xfId="0" applyNumberFormat="1" applyFont="1" applyBorder="1" applyAlignment="1">
      <alignment horizontal="center" vertical="center"/>
    </xf>
    <xf numFmtId="43" fontId="33" fillId="0" borderId="0" xfId="15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3" fillId="0" borderId="0" xfId="15" applyFont="1" applyAlignment="1">
      <alignment vertical="top" wrapText="1"/>
    </xf>
    <xf numFmtId="43" fontId="26" fillId="0" borderId="0" xfId="15" applyFont="1" applyFill="1" applyAlignment="1">
      <alignment vertical="top" wrapText="1"/>
    </xf>
    <xf numFmtId="43" fontId="3" fillId="0" borderId="14" xfId="15" applyFont="1" applyFill="1" applyBorder="1" applyAlignment="1">
      <alignment horizontal="center" vertical="center" wrapText="1"/>
    </xf>
    <xf numFmtId="43" fontId="3" fillId="0" borderId="11" xfId="15" applyFont="1" applyFill="1" applyBorder="1" applyAlignment="1">
      <alignment horizontal="center" vertical="center" wrapText="1"/>
    </xf>
    <xf numFmtId="43" fontId="0" fillId="0" borderId="4" xfId="15" applyFont="1" applyFill="1" applyBorder="1" applyAlignment="1">
      <alignment vertical="center" wrapText="1"/>
    </xf>
    <xf numFmtId="43" fontId="0" fillId="0" borderId="2" xfId="15" applyFont="1" applyFill="1" applyBorder="1" applyAlignment="1">
      <alignment horizontal="center" vertical="center" wrapText="1"/>
    </xf>
    <xf numFmtId="43" fontId="0" fillId="0" borderId="2" xfId="15" applyFont="1" applyFill="1" applyBorder="1" applyAlignment="1">
      <alignment vertical="center" wrapText="1"/>
    </xf>
    <xf numFmtId="43" fontId="3" fillId="0" borderId="4" xfId="15" applyFont="1" applyFill="1" applyBorder="1" applyAlignment="1">
      <alignment vertical="center" wrapText="1"/>
    </xf>
    <xf numFmtId="43" fontId="3" fillId="0" borderId="2" xfId="15" applyFont="1" applyFill="1" applyBorder="1" applyAlignment="1">
      <alignment horizontal="center" vertical="center" wrapText="1"/>
    </xf>
    <xf numFmtId="43" fontId="3" fillId="0" borderId="2" xfId="15" applyFont="1" applyFill="1" applyBorder="1" applyAlignment="1">
      <alignment vertical="center" wrapText="1"/>
    </xf>
    <xf numFmtId="43" fontId="0" fillId="0" borderId="2" xfId="15" applyFont="1" applyFill="1" applyBorder="1" applyAlignment="1">
      <alignment vertical="center" wrapText="1"/>
    </xf>
    <xf numFmtId="43" fontId="0" fillId="0" borderId="4" xfId="15" applyFont="1" applyFill="1" applyBorder="1" applyAlignment="1">
      <alignment horizontal="left" vertical="center" wrapText="1"/>
    </xf>
    <xf numFmtId="43" fontId="0" fillId="0" borderId="4" xfId="15" applyFont="1" applyFill="1" applyBorder="1" applyAlignment="1">
      <alignment horizontal="center" vertical="center" wrapText="1"/>
    </xf>
    <xf numFmtId="43" fontId="3" fillId="0" borderId="4" xfId="15" applyFont="1" applyFill="1" applyBorder="1" applyAlignment="1">
      <alignment horizontal="left" vertical="center" wrapText="1"/>
    </xf>
    <xf numFmtId="43" fontId="3" fillId="0" borderId="2" xfId="15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 vertical="top" wrapText="1"/>
    </xf>
    <xf numFmtId="43" fontId="0" fillId="0" borderId="0" xfId="15" applyFont="1" applyFill="1" applyBorder="1" applyAlignment="1">
      <alignment vertical="top" wrapText="1"/>
    </xf>
    <xf numFmtId="43" fontId="0" fillId="0" borderId="4" xfId="15" applyFont="1" applyFill="1" applyBorder="1" applyAlignment="1">
      <alignment vertical="center" wrapText="1" shrinkToFit="1"/>
    </xf>
    <xf numFmtId="43" fontId="0" fillId="0" borderId="2" xfId="15" applyFont="1" applyFill="1" applyBorder="1" applyAlignment="1">
      <alignment horizontal="center" vertical="center" wrapText="1" shrinkToFit="1"/>
    </xf>
    <xf numFmtId="43" fontId="0" fillId="0" borderId="2" xfId="15" applyFont="1" applyFill="1" applyBorder="1" applyAlignment="1">
      <alignment vertical="center" wrapText="1" shrinkToFit="1"/>
    </xf>
    <xf numFmtId="43" fontId="3" fillId="0" borderId="4" xfId="15" applyFont="1" applyFill="1" applyBorder="1" applyAlignment="1">
      <alignment horizontal="center" vertical="center" wrapText="1"/>
    </xf>
    <xf numFmtId="43" fontId="0" fillId="0" borderId="2" xfId="15" applyFont="1" applyFill="1" applyBorder="1" applyAlignment="1">
      <alignment horizontal="left" vertical="center" wrapText="1"/>
    </xf>
    <xf numFmtId="49" fontId="4" fillId="0" borderId="0" xfId="15" applyNumberFormat="1" applyFont="1" applyAlignment="1">
      <alignment horizontal="center" vertical="center" wrapText="1"/>
    </xf>
    <xf numFmtId="49" fontId="3" fillId="0" borderId="11" xfId="15" applyNumberFormat="1" applyFont="1" applyFill="1" applyBorder="1" applyAlignment="1">
      <alignment horizontal="center" vertical="center" wrapText="1"/>
    </xf>
    <xf numFmtId="49" fontId="0" fillId="0" borderId="2" xfId="15" applyNumberFormat="1" applyFont="1" applyFill="1" applyBorder="1" applyAlignment="1">
      <alignment horizontal="center" vertical="center" wrapText="1"/>
    </xf>
    <xf numFmtId="49" fontId="3" fillId="0" borderId="2" xfId="15" applyNumberFormat="1" applyFont="1" applyFill="1" applyBorder="1" applyAlignment="1">
      <alignment horizontal="center" vertical="center" wrapText="1"/>
    </xf>
    <xf numFmtId="49" fontId="0" fillId="0" borderId="2" xfId="15" applyNumberFormat="1" applyFont="1" applyFill="1" applyBorder="1" applyAlignment="1">
      <alignment horizontal="center" vertical="center" wrapText="1"/>
    </xf>
    <xf numFmtId="49" fontId="0" fillId="0" borderId="2" xfId="15" applyNumberFormat="1" applyFont="1" applyFill="1" applyBorder="1" applyAlignment="1">
      <alignment horizontal="center" vertical="center" wrapText="1" shrinkToFit="1"/>
    </xf>
    <xf numFmtId="49" fontId="20" fillId="0" borderId="2" xfId="15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2" xfId="15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14" xfId="15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 wrapText="1"/>
    </xf>
    <xf numFmtId="1" fontId="36" fillId="2" borderId="24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10" fillId="0" borderId="0" xfId="0" applyFont="1" applyFill="1" applyAlignment="1">
      <alignment wrapText="1"/>
    </xf>
    <xf numFmtId="43" fontId="0" fillId="0" borderId="0" xfId="15" applyFont="1" applyAlignment="1">
      <alignment vertical="top" wrapText="1"/>
    </xf>
    <xf numFmtId="43" fontId="0" fillId="0" borderId="0" xfId="15" applyFont="1" applyAlignment="1">
      <alignment horizontal="center" vertical="center" wrapText="1"/>
    </xf>
    <xf numFmtId="49" fontId="0" fillId="0" borderId="0" xfId="15" applyNumberFormat="1" applyFont="1" applyAlignment="1">
      <alignment horizontal="center" vertical="top" wrapText="1"/>
    </xf>
    <xf numFmtId="43" fontId="0" fillId="0" borderId="0" xfId="15" applyFont="1" applyAlignment="1">
      <alignment horizontal="center" vertical="top" wrapText="1"/>
    </xf>
    <xf numFmtId="43" fontId="18" fillId="3" borderId="23" xfId="15" applyFont="1" applyFill="1" applyBorder="1" applyAlignment="1">
      <alignment horizontal="center" vertical="center" wrapText="1"/>
    </xf>
    <xf numFmtId="43" fontId="36" fillId="3" borderId="24" xfId="15" applyFont="1" applyFill="1" applyBorder="1" applyAlignment="1">
      <alignment horizontal="center" vertical="center" wrapText="1"/>
    </xf>
    <xf numFmtId="49" fontId="10" fillId="3" borderId="24" xfId="15" applyNumberFormat="1" applyFont="1" applyFill="1" applyBorder="1" applyAlignment="1">
      <alignment horizontal="center" vertical="center" wrapText="1"/>
    </xf>
    <xf numFmtId="43" fontId="10" fillId="3" borderId="24" xfId="15" applyFont="1" applyFill="1" applyBorder="1" applyAlignment="1">
      <alignment horizontal="center" vertical="center" wrapText="1"/>
    </xf>
    <xf numFmtId="43" fontId="3" fillId="0" borderId="26" xfId="15" applyFont="1" applyFill="1" applyBorder="1" applyAlignment="1">
      <alignment horizontal="center" vertical="center" wrapText="1"/>
    </xf>
    <xf numFmtId="43" fontId="3" fillId="0" borderId="27" xfId="15" applyFont="1" applyFill="1" applyBorder="1" applyAlignment="1">
      <alignment horizontal="center" vertical="center" wrapText="1"/>
    </xf>
    <xf numFmtId="49" fontId="3" fillId="0" borderId="27" xfId="15" applyNumberFormat="1" applyFont="1" applyFill="1" applyBorder="1" applyAlignment="1">
      <alignment horizontal="center" vertical="center" wrapText="1"/>
    </xf>
    <xf numFmtId="49" fontId="0" fillId="0" borderId="2" xfId="15" applyNumberFormat="1" applyFont="1" applyFill="1" applyBorder="1" applyAlignment="1">
      <alignment vertical="top" wrapText="1"/>
    </xf>
    <xf numFmtId="43" fontId="0" fillId="0" borderId="0" xfId="15" applyFont="1" applyFill="1" applyBorder="1" applyAlignment="1">
      <alignment vertical="center" wrapText="1"/>
    </xf>
    <xf numFmtId="1" fontId="10" fillId="2" borderId="23" xfId="0" applyNumberFormat="1" applyFont="1" applyFill="1" applyBorder="1" applyAlignment="1">
      <alignment horizontal="center" vertical="center" wrapText="1"/>
    </xf>
    <xf numFmtId="1" fontId="18" fillId="2" borderId="24" xfId="0" applyNumberFormat="1" applyFont="1" applyFill="1" applyBorder="1" applyAlignment="1">
      <alignment horizontal="center" vertical="center" wrapText="1"/>
    </xf>
    <xf numFmtId="1" fontId="10" fillId="3" borderId="23" xfId="0" applyNumberFormat="1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" fontId="17" fillId="2" borderId="23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" fontId="0" fillId="0" borderId="3" xfId="19" applyNumberFormat="1" applyFont="1" applyBorder="1" applyAlignment="1">
      <alignment horizontal="right" vertical="center" wrapText="1"/>
    </xf>
    <xf numFmtId="4" fontId="37" fillId="2" borderId="25" xfId="19" applyNumberFormat="1" applyFont="1" applyFill="1" applyBorder="1" applyAlignment="1">
      <alignment horizontal="right" vertical="center" wrapText="1"/>
    </xf>
    <xf numFmtId="4" fontId="0" fillId="0" borderId="3" xfId="15" applyNumberFormat="1" applyFont="1" applyFill="1" applyBorder="1" applyAlignment="1">
      <alignment horizontal="right" vertical="center"/>
    </xf>
    <xf numFmtId="4" fontId="3" fillId="0" borderId="3" xfId="15" applyNumberFormat="1" applyFont="1" applyFill="1" applyBorder="1" applyAlignment="1">
      <alignment horizontal="right" vertical="center"/>
    </xf>
    <xf numFmtId="4" fontId="3" fillId="0" borderId="12" xfId="15" applyNumberFormat="1" applyFont="1" applyFill="1" applyBorder="1" applyAlignment="1">
      <alignment horizontal="right" vertical="center"/>
    </xf>
    <xf numFmtId="4" fontId="12" fillId="2" borderId="25" xfId="19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" fontId="23" fillId="2" borderId="2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" fontId="29" fillId="2" borderId="25" xfId="0" applyNumberFormat="1" applyFont="1" applyFill="1" applyBorder="1" applyAlignment="1">
      <alignment horizontal="right" vertical="center" wrapText="1"/>
    </xf>
    <xf numFmtId="0" fontId="10" fillId="3" borderId="25" xfId="19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" fontId="12" fillId="2" borderId="2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19" applyNumberFormat="1" applyFont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49" fontId="20" fillId="0" borderId="2" xfId="15" applyNumberFormat="1" applyFont="1" applyFill="1" applyBorder="1" applyAlignment="1">
      <alignment horizontal="center" vertical="center" wrapText="1"/>
    </xf>
    <xf numFmtId="49" fontId="19" fillId="0" borderId="2" xfId="15" applyNumberFormat="1" applyFont="1" applyFill="1" applyBorder="1" applyAlignment="1">
      <alignment horizontal="center" vertical="center" wrapText="1"/>
    </xf>
    <xf numFmtId="4" fontId="3" fillId="0" borderId="12" xfId="15" applyNumberFormat="1" applyFont="1" applyFill="1" applyBorder="1" applyAlignment="1" applyProtection="1">
      <alignment horizontal="right" vertical="center" wrapText="1"/>
      <protection/>
    </xf>
    <xf numFmtId="4" fontId="0" fillId="0" borderId="3" xfId="15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15" applyNumberFormat="1" applyFont="1" applyFill="1" applyBorder="1" applyAlignment="1" applyProtection="1">
      <alignment horizontal="right" vertical="center" wrapText="1"/>
      <protection/>
    </xf>
    <xf numFmtId="4" fontId="0" fillId="0" borderId="3" xfId="1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2" borderId="25" xfId="19" applyNumberFormat="1" applyFont="1" applyFill="1" applyBorder="1" applyAlignment="1">
      <alignment horizontal="right" vertical="center" wrapText="1"/>
    </xf>
    <xf numFmtId="4" fontId="3" fillId="0" borderId="36" xfId="15" applyNumberFormat="1" applyFont="1" applyFill="1" applyBorder="1" applyAlignment="1">
      <alignment horizontal="right" vertical="center" wrapText="1"/>
    </xf>
    <xf numFmtId="4" fontId="0" fillId="0" borderId="3" xfId="15" applyNumberFormat="1" applyFont="1" applyFill="1" applyBorder="1" applyAlignment="1">
      <alignment horizontal="right" vertical="center" wrapText="1"/>
    </xf>
    <xf numFmtId="4" fontId="3" fillId="0" borderId="3" xfId="15" applyNumberFormat="1" applyFont="1" applyFill="1" applyBorder="1" applyAlignment="1">
      <alignment horizontal="right" vertical="center" wrapText="1"/>
    </xf>
    <xf numFmtId="4" fontId="3" fillId="0" borderId="12" xfId="15" applyNumberFormat="1" applyFont="1" applyFill="1" applyBorder="1" applyAlignment="1">
      <alignment horizontal="right" vertical="center" wrapText="1"/>
    </xf>
    <xf numFmtId="4" fontId="0" fillId="0" borderId="3" xfId="15" applyNumberFormat="1" applyFont="1" applyBorder="1" applyAlignment="1">
      <alignment horizontal="right" vertical="center" wrapText="1"/>
    </xf>
    <xf numFmtId="4" fontId="3" fillId="0" borderId="3" xfId="15" applyNumberFormat="1" applyFont="1" applyBorder="1" applyAlignment="1">
      <alignment horizontal="right" vertical="center" wrapText="1"/>
    </xf>
    <xf numFmtId="4" fontId="39" fillId="2" borderId="25" xfId="15" applyNumberFormat="1" applyFont="1" applyFill="1" applyBorder="1" applyAlignment="1">
      <alignment horizontal="right" vertical="center" wrapText="1"/>
    </xf>
    <xf numFmtId="0" fontId="0" fillId="0" borderId="2" xfId="15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8" fillId="2" borderId="11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4" fontId="3" fillId="2" borderId="35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wrapText="1"/>
    </xf>
    <xf numFmtId="49" fontId="42" fillId="0" borderId="2" xfId="15" applyNumberFormat="1" applyFont="1" applyFill="1" applyBorder="1" applyAlignment="1">
      <alignment horizontal="center" vertical="center" wrapText="1"/>
    </xf>
    <xf numFmtId="171" fontId="32" fillId="2" borderId="11" xfId="0" applyNumberFormat="1" applyFont="1" applyFill="1" applyBorder="1" applyAlignment="1">
      <alignment horizontal="center" vertical="center" wrapText="1"/>
    </xf>
    <xf numFmtId="171" fontId="0" fillId="2" borderId="11" xfId="0" applyNumberFormat="1" applyFont="1" applyFill="1" applyBorder="1" applyAlignment="1">
      <alignment horizontal="center" vertical="center" wrapText="1"/>
    </xf>
    <xf numFmtId="171" fontId="0" fillId="2" borderId="11" xfId="0" applyNumberFormat="1" applyFont="1" applyFill="1" applyBorder="1" applyAlignment="1">
      <alignment horizontal="center" vertical="center" shrinkToFit="1"/>
    </xf>
    <xf numFmtId="171" fontId="13" fillId="2" borderId="11" xfId="0" applyNumberFormat="1" applyFont="1" applyFill="1" applyBorder="1" applyAlignment="1">
      <alignment horizontal="center" vertical="center" wrapText="1"/>
    </xf>
    <xf numFmtId="171" fontId="1" fillId="2" borderId="11" xfId="0" applyNumberFormat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 shrinkToFi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1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3" fillId="2" borderId="38" xfId="0" applyNumberFormat="1" applyFont="1" applyFill="1" applyBorder="1" applyAlignment="1">
      <alignment horizontal="center" vertical="center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171" fontId="43" fillId="2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17" fillId="2" borderId="11" xfId="0" applyFont="1" applyFill="1" applyBorder="1" applyAlignment="1">
      <alignment wrapText="1"/>
    </xf>
    <xf numFmtId="4" fontId="17" fillId="2" borderId="11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0" fontId="17" fillId="2" borderId="11" xfId="0" applyFont="1" applyFill="1" applyBorder="1" applyAlignment="1">
      <alignment horizontal="center" vertical="center" wrapText="1"/>
    </xf>
    <xf numFmtId="3" fontId="17" fillId="2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0" fontId="45" fillId="2" borderId="11" xfId="0" applyFont="1" applyFill="1" applyBorder="1" applyAlignment="1">
      <alignment horizontal="center" vertical="center" wrapText="1"/>
    </xf>
    <xf numFmtId="3" fontId="45" fillId="2" borderId="11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Alignment="1">
      <alignment horizontal="left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2" fillId="2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49" fontId="27" fillId="0" borderId="0" xfId="15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/>
    </xf>
    <xf numFmtId="49" fontId="23" fillId="2" borderId="23" xfId="0" applyNumberFormat="1" applyFont="1" applyFill="1" applyBorder="1" applyAlignment="1">
      <alignment horizontal="center" vertical="center" wrapText="1"/>
    </xf>
    <xf numFmtId="49" fontId="23" fillId="2" borderId="24" xfId="0" applyNumberFormat="1" applyFont="1" applyFill="1" applyBorder="1" applyAlignment="1">
      <alignment horizontal="center" vertical="center" wrapText="1"/>
    </xf>
    <xf numFmtId="4" fontId="27" fillId="0" borderId="0" xfId="19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22" fillId="0" borderId="0" xfId="19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12" fillId="2" borderId="4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4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9" fontId="23" fillId="2" borderId="43" xfId="15" applyNumberFormat="1" applyFont="1" applyFill="1" applyBorder="1" applyAlignment="1">
      <alignment horizontal="center" vertical="center" wrapText="1"/>
    </xf>
    <xf numFmtId="49" fontId="23" fillId="2" borderId="42" xfId="15" applyNumberFormat="1" applyFont="1" applyFill="1" applyBorder="1" applyAlignment="1">
      <alignment horizontal="center" vertical="center" wrapText="1"/>
    </xf>
    <xf numFmtId="49" fontId="23" fillId="2" borderId="30" xfId="15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71" fontId="0" fillId="2" borderId="27" xfId="0" applyNumberFormat="1" applyFont="1" applyFill="1" applyBorder="1" applyAlignment="1">
      <alignment horizontal="center" vertical="center" wrapText="1"/>
    </xf>
    <xf numFmtId="171" fontId="0" fillId="2" borderId="11" xfId="0" applyNumberFormat="1" applyFont="1" applyFill="1" applyBorder="1" applyAlignment="1">
      <alignment horizontal="center" vertical="center" wrapText="1"/>
    </xf>
    <xf numFmtId="176" fontId="1" fillId="2" borderId="27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171" fontId="32" fillId="2" borderId="27" xfId="0" applyNumberFormat="1" applyFont="1" applyFill="1" applyBorder="1" applyAlignment="1">
      <alignment horizontal="center" vertical="center" wrapText="1"/>
    </xf>
    <xf numFmtId="171" fontId="32" fillId="2" borderId="11" xfId="0" applyNumberFormat="1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3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3" max="3" width="51.25390625" style="0" customWidth="1"/>
    <col min="4" max="4" width="20.25390625" style="0" customWidth="1"/>
  </cols>
  <sheetData>
    <row r="1" ht="56.25">
      <c r="D1" s="186" t="s">
        <v>494</v>
      </c>
    </row>
    <row r="3" spans="2:4" ht="20.25">
      <c r="B3" s="394" t="s">
        <v>306</v>
      </c>
      <c r="C3" s="394"/>
      <c r="D3" s="394"/>
    </row>
    <row r="4" ht="13.5" thickBot="1"/>
    <row r="5" spans="2:4" ht="24.75" customHeight="1" thickBot="1" thickTop="1">
      <c r="B5" s="236" t="s">
        <v>0</v>
      </c>
      <c r="C5" s="237" t="s">
        <v>3</v>
      </c>
      <c r="D5" s="238" t="s">
        <v>45</v>
      </c>
    </row>
    <row r="6" spans="2:4" ht="24.75" customHeight="1" thickTop="1">
      <c r="B6" s="7">
        <v>600</v>
      </c>
      <c r="C6" s="5" t="s">
        <v>70</v>
      </c>
      <c r="D6" s="6">
        <v>400385</v>
      </c>
    </row>
    <row r="7" spans="2:4" ht="24.75" customHeight="1">
      <c r="B7" s="7">
        <v>700</v>
      </c>
      <c r="C7" s="5" t="s">
        <v>58</v>
      </c>
      <c r="D7" s="6">
        <v>4209500</v>
      </c>
    </row>
    <row r="8" spans="2:4" ht="24.75" customHeight="1">
      <c r="B8" s="7">
        <v>710</v>
      </c>
      <c r="C8" s="5" t="s">
        <v>72</v>
      </c>
      <c r="D8" s="6">
        <v>195000</v>
      </c>
    </row>
    <row r="9" spans="2:4" ht="24.75" customHeight="1">
      <c r="B9" s="7">
        <v>750</v>
      </c>
      <c r="C9" s="5" t="s">
        <v>59</v>
      </c>
      <c r="D9" s="6">
        <v>107800</v>
      </c>
    </row>
    <row r="10" spans="2:4" ht="42" customHeight="1">
      <c r="B10" s="7">
        <v>751</v>
      </c>
      <c r="C10" s="5" t="s">
        <v>60</v>
      </c>
      <c r="D10" s="6">
        <v>2411</v>
      </c>
    </row>
    <row r="11" spans="2:4" ht="42" customHeight="1">
      <c r="B11" s="7">
        <v>754</v>
      </c>
      <c r="C11" s="5" t="s">
        <v>61</v>
      </c>
      <c r="D11" s="6">
        <v>10000</v>
      </c>
    </row>
    <row r="12" spans="2:4" ht="37.5" customHeight="1">
      <c r="B12" s="7">
        <v>756</v>
      </c>
      <c r="C12" s="5" t="s">
        <v>62</v>
      </c>
      <c r="D12" s="6">
        <v>7555033</v>
      </c>
    </row>
    <row r="13" spans="2:4" ht="24.75" customHeight="1">
      <c r="B13" s="7">
        <v>758</v>
      </c>
      <c r="C13" s="5" t="s">
        <v>63</v>
      </c>
      <c r="D13" s="6">
        <v>8177299</v>
      </c>
    </row>
    <row r="14" spans="2:4" ht="24.75" customHeight="1">
      <c r="B14" s="7">
        <v>801</v>
      </c>
      <c r="C14" s="5" t="s">
        <v>64</v>
      </c>
      <c r="D14" s="6">
        <v>50000</v>
      </c>
    </row>
    <row r="15" spans="2:4" ht="24.75" customHeight="1">
      <c r="B15" s="7">
        <v>852</v>
      </c>
      <c r="C15" s="5" t="s">
        <v>330</v>
      </c>
      <c r="D15" s="6">
        <v>1333100</v>
      </c>
    </row>
    <row r="16" spans="2:4" ht="24.75" customHeight="1">
      <c r="B16" s="7">
        <v>900</v>
      </c>
      <c r="C16" s="5" t="s">
        <v>469</v>
      </c>
      <c r="D16" s="6">
        <v>1579166</v>
      </c>
    </row>
    <row r="17" spans="2:4" ht="24.75" customHeight="1" thickBot="1">
      <c r="B17" s="7">
        <v>921</v>
      </c>
      <c r="C17" s="5" t="s">
        <v>67</v>
      </c>
      <c r="D17" s="6">
        <v>45370</v>
      </c>
    </row>
    <row r="18" spans="2:4" ht="24.75" customHeight="1" thickBot="1" thickTop="1">
      <c r="B18" s="395" t="s">
        <v>46</v>
      </c>
      <c r="C18" s="396"/>
      <c r="D18" s="239">
        <f>SUM(D6:D17)</f>
        <v>23665064</v>
      </c>
    </row>
    <row r="19" ht="13.5" thickTop="1"/>
    <row r="36" ht="56.25">
      <c r="D36" s="186" t="s">
        <v>495</v>
      </c>
    </row>
    <row r="38" spans="2:4" ht="20.25">
      <c r="B38" s="394" t="s">
        <v>307</v>
      </c>
      <c r="C38" s="394"/>
      <c r="D38" s="394"/>
    </row>
    <row r="39" ht="13.5" thickBot="1"/>
    <row r="40" spans="2:4" ht="24.75" customHeight="1" thickBot="1" thickTop="1">
      <c r="B40" s="236" t="s">
        <v>0</v>
      </c>
      <c r="C40" s="237" t="s">
        <v>3</v>
      </c>
      <c r="D40" s="238" t="s">
        <v>45</v>
      </c>
    </row>
    <row r="41" spans="2:4" ht="24.75" customHeight="1" thickTop="1">
      <c r="B41" s="19" t="s">
        <v>68</v>
      </c>
      <c r="C41" s="9" t="s">
        <v>69</v>
      </c>
      <c r="D41" s="10">
        <v>43700</v>
      </c>
    </row>
    <row r="42" spans="2:4" ht="24.75" customHeight="1">
      <c r="B42" s="16">
        <v>600</v>
      </c>
      <c r="C42" s="17" t="s">
        <v>70</v>
      </c>
      <c r="D42" s="18">
        <v>726785</v>
      </c>
    </row>
    <row r="43" spans="2:4" ht="24.75" customHeight="1">
      <c r="B43" s="16">
        <v>630</v>
      </c>
      <c r="C43" s="17" t="s">
        <v>71</v>
      </c>
      <c r="D43" s="18">
        <v>13000</v>
      </c>
    </row>
    <row r="44" spans="2:4" ht="24.75" customHeight="1">
      <c r="B44" s="7">
        <v>700</v>
      </c>
      <c r="C44" s="5" t="s">
        <v>58</v>
      </c>
      <c r="D44" s="6">
        <v>3330700</v>
      </c>
    </row>
    <row r="45" spans="2:4" ht="24.75" customHeight="1">
      <c r="B45" s="7">
        <v>710</v>
      </c>
      <c r="C45" s="5" t="s">
        <v>72</v>
      </c>
      <c r="D45" s="6">
        <v>1086700</v>
      </c>
    </row>
    <row r="46" spans="2:4" ht="24.75" customHeight="1">
      <c r="B46" s="7">
        <v>750</v>
      </c>
      <c r="C46" s="5" t="s">
        <v>59</v>
      </c>
      <c r="D46" s="6">
        <v>2809830</v>
      </c>
    </row>
    <row r="47" spans="2:4" ht="48" customHeight="1">
      <c r="B47" s="7">
        <v>751</v>
      </c>
      <c r="C47" s="5" t="s">
        <v>60</v>
      </c>
      <c r="D47" s="6">
        <v>2411</v>
      </c>
    </row>
    <row r="48" spans="2:4" ht="33" customHeight="1">
      <c r="B48" s="7">
        <v>754</v>
      </c>
      <c r="C48" s="5" t="s">
        <v>61</v>
      </c>
      <c r="D48" s="6">
        <v>270530</v>
      </c>
    </row>
    <row r="49" spans="2:4" ht="33" customHeight="1">
      <c r="B49" s="7">
        <v>756</v>
      </c>
      <c r="C49" s="5" t="s">
        <v>429</v>
      </c>
      <c r="D49" s="6">
        <v>20000</v>
      </c>
    </row>
    <row r="50" spans="2:4" ht="24.75" customHeight="1">
      <c r="B50" s="7">
        <v>757</v>
      </c>
      <c r="C50" s="5" t="s">
        <v>73</v>
      </c>
      <c r="D50" s="6">
        <v>244500</v>
      </c>
    </row>
    <row r="51" spans="2:4" ht="24.75" customHeight="1">
      <c r="B51" s="7">
        <v>758</v>
      </c>
      <c r="C51" s="5" t="s">
        <v>208</v>
      </c>
      <c r="D51" s="6">
        <v>23000</v>
      </c>
    </row>
    <row r="52" spans="2:4" ht="24.75" customHeight="1">
      <c r="B52" s="7">
        <v>801</v>
      </c>
      <c r="C52" s="5" t="s">
        <v>64</v>
      </c>
      <c r="D52" s="6">
        <v>8745295</v>
      </c>
    </row>
    <row r="53" spans="2:4" ht="24.75" customHeight="1">
      <c r="B53" s="7">
        <v>851</v>
      </c>
      <c r="C53" s="5" t="s">
        <v>74</v>
      </c>
      <c r="D53" s="6">
        <v>155000</v>
      </c>
    </row>
    <row r="54" spans="2:4" ht="24.75" customHeight="1">
      <c r="B54" s="7">
        <v>852</v>
      </c>
      <c r="C54" s="5" t="s">
        <v>330</v>
      </c>
      <c r="D54" s="6">
        <v>4390050</v>
      </c>
    </row>
    <row r="55" spans="2:4" ht="24.75" customHeight="1">
      <c r="B55" s="7">
        <v>854</v>
      </c>
      <c r="C55" s="5" t="s">
        <v>75</v>
      </c>
      <c r="D55" s="6">
        <v>454255</v>
      </c>
    </row>
    <row r="56" spans="2:4" ht="24.75" customHeight="1">
      <c r="B56" s="7">
        <v>900</v>
      </c>
      <c r="C56" s="5" t="s">
        <v>66</v>
      </c>
      <c r="D56" s="6">
        <v>4492791</v>
      </c>
    </row>
    <row r="57" spans="2:4" ht="24.75" customHeight="1">
      <c r="B57" s="7">
        <v>921</v>
      </c>
      <c r="C57" s="5" t="s">
        <v>67</v>
      </c>
      <c r="D57" s="6">
        <v>652800</v>
      </c>
    </row>
    <row r="58" spans="2:4" ht="24.75" customHeight="1" thickBot="1">
      <c r="B58" s="7">
        <v>926</v>
      </c>
      <c r="C58" s="5" t="s">
        <v>76</v>
      </c>
      <c r="D58" s="6">
        <v>146850</v>
      </c>
    </row>
    <row r="59" spans="2:4" ht="24.75" customHeight="1" thickBot="1" thickTop="1">
      <c r="B59" s="395" t="s">
        <v>47</v>
      </c>
      <c r="C59" s="396"/>
      <c r="D59" s="239">
        <f>SUM(D41:D58)</f>
        <v>27608197</v>
      </c>
    </row>
    <row r="60" ht="13.5" thickTop="1"/>
    <row r="148" ht="59.25" customHeight="1"/>
    <row r="208" ht="12" customHeight="1"/>
    <row r="231" ht="9" customHeight="1"/>
    <row r="243" ht="7.5" customHeight="1"/>
    <row r="246" ht="6.75" customHeight="1"/>
    <row r="260" ht="7.5" customHeight="1"/>
    <row r="290" ht="15" customHeight="1"/>
    <row r="293" ht="15.75" customHeight="1"/>
    <row r="298" ht="15.75" customHeight="1"/>
    <row r="310" ht="42.75" customHeight="1"/>
  </sheetData>
  <mergeCells count="4">
    <mergeCell ref="B3:D3"/>
    <mergeCell ref="B18:C18"/>
    <mergeCell ref="B38:D38"/>
    <mergeCell ref="B59:C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">
      <selection activeCell="A1" sqref="A1"/>
    </sheetView>
  </sheetViews>
  <sheetFormatPr defaultColWidth="9.00390625" defaultRowHeight="12.75"/>
  <cols>
    <col min="1" max="1" width="2.875" style="101" customWidth="1"/>
    <col min="2" max="2" width="4.25390625" style="101" customWidth="1"/>
    <col min="3" max="3" width="30.25390625" style="101" customWidth="1"/>
    <col min="4" max="4" width="10.00390625" style="103" customWidth="1"/>
    <col min="5" max="5" width="9.75390625" style="104" customWidth="1"/>
    <col min="6" max="6" width="9.00390625" style="105" customWidth="1"/>
    <col min="7" max="7" width="9.875" style="105" customWidth="1"/>
    <col min="8" max="8" width="9.25390625" style="105" customWidth="1"/>
    <col min="9" max="9" width="7.625" style="105" customWidth="1"/>
    <col min="10" max="10" width="7.25390625" style="105" customWidth="1"/>
    <col min="11" max="11" width="8.125" style="105" customWidth="1"/>
    <col min="12" max="12" width="7.25390625" style="105" customWidth="1"/>
    <col min="13" max="13" width="9.125" style="105" customWidth="1"/>
    <col min="14" max="14" width="7.375" style="105" customWidth="1"/>
    <col min="15" max="15" width="6.25390625" style="101" customWidth="1"/>
    <col min="16" max="16" width="9.25390625" style="101" customWidth="1"/>
    <col min="17" max="16384" width="9.125" style="101" customWidth="1"/>
  </cols>
  <sheetData>
    <row r="1" spans="1:26" ht="51" customHeight="1">
      <c r="A1" s="96"/>
      <c r="B1" s="96"/>
      <c r="C1" s="96"/>
      <c r="D1" s="97"/>
      <c r="E1" s="98"/>
      <c r="F1" s="99"/>
      <c r="G1" s="100"/>
      <c r="H1" s="100"/>
      <c r="I1" s="100"/>
      <c r="J1" s="100"/>
      <c r="K1" s="100"/>
      <c r="L1" s="415" t="s">
        <v>503</v>
      </c>
      <c r="M1" s="415" t="s">
        <v>305</v>
      </c>
      <c r="N1" s="415" t="s">
        <v>305</v>
      </c>
      <c r="O1" s="415" t="s">
        <v>305</v>
      </c>
      <c r="P1" s="71"/>
      <c r="Q1" s="374"/>
      <c r="R1" s="374"/>
      <c r="S1" s="374"/>
      <c r="T1" s="374"/>
      <c r="U1" s="374"/>
      <c r="V1" s="374"/>
      <c r="W1" s="374"/>
      <c r="X1" s="374"/>
      <c r="Y1" s="374"/>
      <c r="Z1" s="374"/>
    </row>
    <row r="2" spans="1:16" s="102" customFormat="1" ht="17.25" thickBot="1">
      <c r="A2" s="376" t="s">
        <v>319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6" s="68" customFormat="1" ht="13.5" thickTop="1">
      <c r="A3" s="377" t="s">
        <v>30</v>
      </c>
      <c r="B3" s="413" t="s">
        <v>0</v>
      </c>
      <c r="C3" s="403" t="s">
        <v>43</v>
      </c>
      <c r="D3" s="407" t="s">
        <v>221</v>
      </c>
      <c r="E3" s="409" t="s">
        <v>44</v>
      </c>
      <c r="F3" s="411" t="s">
        <v>480</v>
      </c>
      <c r="G3" s="405" t="s">
        <v>320</v>
      </c>
      <c r="H3" s="405" t="s">
        <v>42</v>
      </c>
      <c r="I3" s="405"/>
      <c r="J3" s="405"/>
      <c r="K3" s="405"/>
      <c r="L3" s="405"/>
      <c r="M3" s="405"/>
      <c r="N3" s="405"/>
      <c r="O3" s="405"/>
      <c r="P3" s="384" t="s">
        <v>196</v>
      </c>
    </row>
    <row r="4" spans="1:16" s="68" customFormat="1" ht="36">
      <c r="A4" s="378"/>
      <c r="B4" s="414"/>
      <c r="C4" s="404"/>
      <c r="D4" s="408"/>
      <c r="E4" s="410"/>
      <c r="F4" s="412"/>
      <c r="G4" s="406"/>
      <c r="H4" s="316" t="s">
        <v>31</v>
      </c>
      <c r="I4" s="315" t="s">
        <v>247</v>
      </c>
      <c r="J4" s="317" t="s">
        <v>248</v>
      </c>
      <c r="K4" s="318" t="s">
        <v>222</v>
      </c>
      <c r="L4" s="319" t="s">
        <v>244</v>
      </c>
      <c r="M4" s="338" t="s">
        <v>481</v>
      </c>
      <c r="N4" s="316" t="s">
        <v>201</v>
      </c>
      <c r="O4" s="320" t="s">
        <v>52</v>
      </c>
      <c r="P4" s="375"/>
    </row>
    <row r="5" spans="1:16" s="94" customFormat="1" ht="12.75">
      <c r="A5" s="321">
        <v>1</v>
      </c>
      <c r="B5" s="322">
        <v>2</v>
      </c>
      <c r="C5" s="322">
        <v>3</v>
      </c>
      <c r="D5" s="322">
        <v>4</v>
      </c>
      <c r="E5" s="323">
        <v>5</v>
      </c>
      <c r="F5" s="322">
        <v>6</v>
      </c>
      <c r="G5" s="322">
        <v>7</v>
      </c>
      <c r="H5" s="322">
        <v>8</v>
      </c>
      <c r="I5" s="322">
        <v>9</v>
      </c>
      <c r="J5" s="322">
        <v>10</v>
      </c>
      <c r="K5" s="322">
        <v>11</v>
      </c>
      <c r="L5" s="322">
        <v>12</v>
      </c>
      <c r="M5" s="322">
        <v>13</v>
      </c>
      <c r="N5" s="322">
        <v>14</v>
      </c>
      <c r="O5" s="322">
        <v>15</v>
      </c>
      <c r="P5" s="324">
        <v>16</v>
      </c>
    </row>
    <row r="6" spans="1:16" s="110" customFormat="1" ht="12.75">
      <c r="A6" s="95" t="s">
        <v>202</v>
      </c>
      <c r="B6" s="107"/>
      <c r="C6" s="325" t="s">
        <v>203</v>
      </c>
      <c r="D6" s="326"/>
      <c r="E6" s="93"/>
      <c r="F6" s="327"/>
      <c r="G6" s="327"/>
      <c r="H6" s="327"/>
      <c r="I6" s="327"/>
      <c r="J6" s="327"/>
      <c r="K6" s="327"/>
      <c r="L6" s="327"/>
      <c r="M6" s="327"/>
      <c r="N6" s="327"/>
      <c r="O6" s="326"/>
      <c r="P6" s="328"/>
    </row>
    <row r="7" spans="1:16" s="110" customFormat="1" ht="24">
      <c r="A7" s="95">
        <v>1</v>
      </c>
      <c r="B7" s="107">
        <v>710</v>
      </c>
      <c r="C7" s="108" t="s">
        <v>32</v>
      </c>
      <c r="D7" s="107">
        <v>1790000</v>
      </c>
      <c r="E7" s="93" t="s">
        <v>440</v>
      </c>
      <c r="F7" s="107">
        <v>825000</v>
      </c>
      <c r="G7" s="107">
        <f>SUM(H7:O7)</f>
        <v>965000</v>
      </c>
      <c r="H7" s="107">
        <v>772000</v>
      </c>
      <c r="I7" s="107">
        <v>0</v>
      </c>
      <c r="J7" s="107">
        <v>0</v>
      </c>
      <c r="K7" s="107">
        <v>0</v>
      </c>
      <c r="L7" s="107">
        <v>193000</v>
      </c>
      <c r="M7" s="107">
        <v>0</v>
      </c>
      <c r="N7" s="107">
        <v>0</v>
      </c>
      <c r="O7" s="107">
        <v>0</v>
      </c>
      <c r="P7" s="113">
        <f>SUM(D7-F7-G7)</f>
        <v>0</v>
      </c>
    </row>
    <row r="8" spans="1:16" s="110" customFormat="1" ht="24">
      <c r="A8" s="95">
        <v>2</v>
      </c>
      <c r="B8" s="107">
        <v>900</v>
      </c>
      <c r="C8" s="108" t="s">
        <v>476</v>
      </c>
      <c r="D8" s="107">
        <v>25000</v>
      </c>
      <c r="E8" s="93" t="s">
        <v>479</v>
      </c>
      <c r="F8" s="107">
        <v>5000</v>
      </c>
      <c r="G8" s="107">
        <f aca="true" t="shared" si="0" ref="G8:G27">SUM(H8:O8)</f>
        <v>20000</v>
      </c>
      <c r="H8" s="107">
        <v>20000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13">
        <f aca="true" t="shared" si="1" ref="P8:P28">SUM(D8-F8-G8)</f>
        <v>0</v>
      </c>
    </row>
    <row r="9" spans="1:16" s="110" customFormat="1" ht="12.75">
      <c r="A9" s="95">
        <v>3</v>
      </c>
      <c r="B9" s="107">
        <v>900</v>
      </c>
      <c r="C9" s="108" t="s">
        <v>477</v>
      </c>
      <c r="D9" s="107">
        <v>131260</v>
      </c>
      <c r="E9" s="93" t="s">
        <v>479</v>
      </c>
      <c r="F9" s="107">
        <v>16550</v>
      </c>
      <c r="G9" s="107">
        <f t="shared" si="0"/>
        <v>114710</v>
      </c>
      <c r="H9" s="107">
        <v>9710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105000</v>
      </c>
      <c r="O9" s="107">
        <v>0</v>
      </c>
      <c r="P9" s="113">
        <f t="shared" si="1"/>
        <v>0</v>
      </c>
    </row>
    <row r="10" spans="1:16" s="110" customFormat="1" ht="24">
      <c r="A10" s="95">
        <v>4</v>
      </c>
      <c r="B10" s="107">
        <v>900</v>
      </c>
      <c r="C10" s="108" t="s">
        <v>478</v>
      </c>
      <c r="D10" s="107">
        <v>53487</v>
      </c>
      <c r="E10" s="93" t="s">
        <v>479</v>
      </c>
      <c r="F10" s="107">
        <v>16187</v>
      </c>
      <c r="G10" s="107">
        <f t="shared" si="0"/>
        <v>37300</v>
      </c>
      <c r="H10" s="107">
        <v>2300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35000</v>
      </c>
      <c r="O10" s="107">
        <v>0</v>
      </c>
      <c r="P10" s="113">
        <f t="shared" si="1"/>
        <v>0</v>
      </c>
    </row>
    <row r="11" spans="1:16" s="110" customFormat="1" ht="12.75">
      <c r="A11" s="95">
        <v>5</v>
      </c>
      <c r="B11" s="107">
        <v>900</v>
      </c>
      <c r="C11" s="108" t="s">
        <v>453</v>
      </c>
      <c r="D11" s="107">
        <v>62971</v>
      </c>
      <c r="E11" s="93" t="s">
        <v>479</v>
      </c>
      <c r="F11" s="107">
        <v>26971</v>
      </c>
      <c r="G11" s="107">
        <f t="shared" si="0"/>
        <v>36000</v>
      </c>
      <c r="H11" s="107">
        <v>3500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32500</v>
      </c>
      <c r="O11" s="107">
        <v>0</v>
      </c>
      <c r="P11" s="113">
        <f t="shared" si="1"/>
        <v>0</v>
      </c>
    </row>
    <row r="12" spans="1:16" s="111" customFormat="1" ht="12.75">
      <c r="A12" s="329"/>
      <c r="B12" s="330"/>
      <c r="C12" s="331" t="s">
        <v>33</v>
      </c>
      <c r="D12" s="330">
        <f>SUM(D7:D11)</f>
        <v>2062718</v>
      </c>
      <c r="E12" s="330" t="s">
        <v>51</v>
      </c>
      <c r="F12" s="330">
        <f aca="true" t="shared" si="2" ref="F12:P12">SUM(F7:F11)</f>
        <v>889708</v>
      </c>
      <c r="G12" s="330">
        <f t="shared" si="2"/>
        <v>1173010</v>
      </c>
      <c r="H12" s="330">
        <f t="shared" si="2"/>
        <v>807510</v>
      </c>
      <c r="I12" s="330">
        <f t="shared" si="2"/>
        <v>0</v>
      </c>
      <c r="J12" s="330">
        <f t="shared" si="2"/>
        <v>0</v>
      </c>
      <c r="K12" s="330">
        <f t="shared" si="2"/>
        <v>0</v>
      </c>
      <c r="L12" s="330">
        <f t="shared" si="2"/>
        <v>193000</v>
      </c>
      <c r="M12" s="330">
        <f t="shared" si="2"/>
        <v>0</v>
      </c>
      <c r="N12" s="330">
        <f t="shared" si="2"/>
        <v>172500</v>
      </c>
      <c r="O12" s="330">
        <f t="shared" si="2"/>
        <v>0</v>
      </c>
      <c r="P12" s="332">
        <f t="shared" si="2"/>
        <v>0</v>
      </c>
    </row>
    <row r="13" spans="1:16" s="110" customFormat="1" ht="12.75">
      <c r="A13" s="95" t="s">
        <v>204</v>
      </c>
      <c r="B13" s="107"/>
      <c r="C13" s="325" t="s">
        <v>205</v>
      </c>
      <c r="D13" s="107"/>
      <c r="E13" s="93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13"/>
    </row>
    <row r="14" spans="1:16" s="110" customFormat="1" ht="12.75">
      <c r="A14" s="95">
        <v>1</v>
      </c>
      <c r="B14" s="107">
        <v>600</v>
      </c>
      <c r="C14" s="108" t="s">
        <v>442</v>
      </c>
      <c r="D14" s="107">
        <v>1992000</v>
      </c>
      <c r="E14" s="93" t="s">
        <v>443</v>
      </c>
      <c r="F14" s="107">
        <v>0</v>
      </c>
      <c r="G14" s="107">
        <f t="shared" si="0"/>
        <v>586785</v>
      </c>
      <c r="H14" s="107">
        <v>101400</v>
      </c>
      <c r="I14" s="107">
        <v>0</v>
      </c>
      <c r="J14" s="107">
        <v>0</v>
      </c>
      <c r="K14" s="107">
        <v>85000</v>
      </c>
      <c r="L14" s="107">
        <v>0</v>
      </c>
      <c r="M14" s="107">
        <v>400385</v>
      </c>
      <c r="N14" s="107">
        <v>0</v>
      </c>
      <c r="O14" s="112">
        <v>0</v>
      </c>
      <c r="P14" s="113">
        <f t="shared" si="1"/>
        <v>1405215</v>
      </c>
    </row>
    <row r="15" spans="1:16" s="106" customFormat="1" ht="12.75">
      <c r="A15" s="95">
        <v>2</v>
      </c>
      <c r="B15" s="107">
        <v>700</v>
      </c>
      <c r="C15" s="108" t="s">
        <v>441</v>
      </c>
      <c r="D15" s="107">
        <v>1550000</v>
      </c>
      <c r="E15" s="93" t="s">
        <v>474</v>
      </c>
      <c r="F15" s="107">
        <v>3000</v>
      </c>
      <c r="G15" s="107">
        <f t="shared" si="0"/>
        <v>622000</v>
      </c>
      <c r="H15" s="107">
        <v>622000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12">
        <v>0</v>
      </c>
      <c r="P15" s="113">
        <f t="shared" si="1"/>
        <v>925000</v>
      </c>
    </row>
    <row r="16" spans="1:16" s="106" customFormat="1" ht="12.75">
      <c r="A16" s="95">
        <v>3</v>
      </c>
      <c r="B16" s="107">
        <v>900</v>
      </c>
      <c r="C16" s="108" t="s">
        <v>444</v>
      </c>
      <c r="D16" s="107">
        <v>110000</v>
      </c>
      <c r="E16" s="93">
        <v>2004</v>
      </c>
      <c r="F16" s="107">
        <v>0</v>
      </c>
      <c r="G16" s="107">
        <f t="shared" si="0"/>
        <v>110000</v>
      </c>
      <c r="H16" s="107">
        <v>33000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77000</v>
      </c>
      <c r="O16" s="112">
        <v>0</v>
      </c>
      <c r="P16" s="113">
        <f t="shared" si="1"/>
        <v>0</v>
      </c>
    </row>
    <row r="17" spans="1:16" s="106" customFormat="1" ht="12.75">
      <c r="A17" s="95">
        <v>4</v>
      </c>
      <c r="B17" s="107">
        <v>900</v>
      </c>
      <c r="C17" s="109" t="s">
        <v>445</v>
      </c>
      <c r="D17" s="107">
        <v>4273744</v>
      </c>
      <c r="E17" s="93" t="s">
        <v>446</v>
      </c>
      <c r="F17" s="107">
        <v>0</v>
      </c>
      <c r="G17" s="107">
        <f t="shared" si="0"/>
        <v>999071</v>
      </c>
      <c r="H17" s="107">
        <v>77188</v>
      </c>
      <c r="I17" s="107">
        <v>0</v>
      </c>
      <c r="J17" s="107">
        <v>0</v>
      </c>
      <c r="K17" s="107">
        <v>200000</v>
      </c>
      <c r="L17" s="107">
        <v>0</v>
      </c>
      <c r="M17" s="107">
        <v>721883</v>
      </c>
      <c r="N17" s="107">
        <v>0</v>
      </c>
      <c r="O17" s="112">
        <v>0</v>
      </c>
      <c r="P17" s="113">
        <f t="shared" si="1"/>
        <v>3274673</v>
      </c>
    </row>
    <row r="18" spans="1:16" s="106" customFormat="1" ht="72">
      <c r="A18" s="95">
        <v>5</v>
      </c>
      <c r="B18" s="107">
        <v>900</v>
      </c>
      <c r="C18" s="109" t="s">
        <v>492</v>
      </c>
      <c r="D18" s="107">
        <v>250000</v>
      </c>
      <c r="E18" s="93" t="s">
        <v>443</v>
      </c>
      <c r="F18" s="107">
        <v>0</v>
      </c>
      <c r="G18" s="107">
        <f t="shared" si="0"/>
        <v>100000</v>
      </c>
      <c r="H18" s="107">
        <v>30000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70000</v>
      </c>
      <c r="O18" s="112">
        <v>0</v>
      </c>
      <c r="P18" s="113">
        <f t="shared" si="1"/>
        <v>150000</v>
      </c>
    </row>
    <row r="19" spans="1:16" s="106" customFormat="1" ht="12.75">
      <c r="A19" s="95">
        <v>6</v>
      </c>
      <c r="B19" s="107">
        <v>900</v>
      </c>
      <c r="C19" s="109" t="s">
        <v>493</v>
      </c>
      <c r="D19" s="107">
        <v>2345000</v>
      </c>
      <c r="E19" s="93" t="s">
        <v>446</v>
      </c>
      <c r="F19" s="107">
        <v>0</v>
      </c>
      <c r="G19" s="107">
        <f t="shared" si="0"/>
        <v>482810</v>
      </c>
      <c r="H19" s="107">
        <v>36000</v>
      </c>
      <c r="I19" s="107">
        <v>0</v>
      </c>
      <c r="J19" s="107">
        <v>0</v>
      </c>
      <c r="K19" s="107">
        <v>130000</v>
      </c>
      <c r="L19" s="107">
        <v>0</v>
      </c>
      <c r="M19" s="107">
        <v>316810</v>
      </c>
      <c r="N19" s="107">
        <v>0</v>
      </c>
      <c r="O19" s="112">
        <v>0</v>
      </c>
      <c r="P19" s="113">
        <f t="shared" si="1"/>
        <v>1862190</v>
      </c>
    </row>
    <row r="20" spans="1:16" s="106" customFormat="1" ht="12.75">
      <c r="A20" s="95">
        <v>7</v>
      </c>
      <c r="B20" s="107">
        <v>900</v>
      </c>
      <c r="C20" s="109" t="s">
        <v>373</v>
      </c>
      <c r="D20" s="107">
        <v>933200</v>
      </c>
      <c r="E20" s="93" t="s">
        <v>443</v>
      </c>
      <c r="F20" s="107">
        <v>0</v>
      </c>
      <c r="G20" s="107">
        <f t="shared" si="0"/>
        <v>662200</v>
      </c>
      <c r="H20" s="107">
        <v>206500</v>
      </c>
      <c r="I20" s="107">
        <v>0</v>
      </c>
      <c r="J20" s="107">
        <v>0</v>
      </c>
      <c r="K20" s="107">
        <v>0</v>
      </c>
      <c r="L20" s="107">
        <v>0</v>
      </c>
      <c r="M20" s="107">
        <v>455700</v>
      </c>
      <c r="N20" s="107">
        <v>0</v>
      </c>
      <c r="O20" s="112">
        <v>0</v>
      </c>
      <c r="P20" s="113">
        <f t="shared" si="1"/>
        <v>271000</v>
      </c>
    </row>
    <row r="21" spans="1:16" s="106" customFormat="1" ht="12.75">
      <c r="A21" s="95">
        <v>8</v>
      </c>
      <c r="B21" s="107">
        <v>900</v>
      </c>
      <c r="C21" s="109" t="s">
        <v>447</v>
      </c>
      <c r="D21" s="107">
        <v>17000</v>
      </c>
      <c r="E21" s="93">
        <v>2004</v>
      </c>
      <c r="F21" s="107">
        <v>0</v>
      </c>
      <c r="G21" s="107">
        <f t="shared" si="0"/>
        <v>17000</v>
      </c>
      <c r="H21" s="107">
        <v>17000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12">
        <v>0</v>
      </c>
      <c r="P21" s="113">
        <f t="shared" si="1"/>
        <v>0</v>
      </c>
    </row>
    <row r="22" spans="1:16" s="111" customFormat="1" ht="12.75">
      <c r="A22" s="329"/>
      <c r="B22" s="330"/>
      <c r="C22" s="333" t="s">
        <v>34</v>
      </c>
      <c r="D22" s="330">
        <f>SUM(D14:D21)</f>
        <v>11470944</v>
      </c>
      <c r="E22" s="330" t="s">
        <v>51</v>
      </c>
      <c r="F22" s="330">
        <f aca="true" t="shared" si="3" ref="F22:P22">SUM(F14:F21)</f>
        <v>3000</v>
      </c>
      <c r="G22" s="330">
        <f t="shared" si="3"/>
        <v>3579866</v>
      </c>
      <c r="H22" s="330">
        <f t="shared" si="3"/>
        <v>1123088</v>
      </c>
      <c r="I22" s="330">
        <f t="shared" si="3"/>
        <v>0</v>
      </c>
      <c r="J22" s="330">
        <f t="shared" si="3"/>
        <v>0</v>
      </c>
      <c r="K22" s="330">
        <f t="shared" si="3"/>
        <v>415000</v>
      </c>
      <c r="L22" s="330">
        <f t="shared" si="3"/>
        <v>0</v>
      </c>
      <c r="M22" s="330">
        <f t="shared" si="3"/>
        <v>1894778</v>
      </c>
      <c r="N22" s="330">
        <f t="shared" si="3"/>
        <v>147000</v>
      </c>
      <c r="O22" s="330">
        <f t="shared" si="3"/>
        <v>0</v>
      </c>
      <c r="P22" s="332">
        <f t="shared" si="3"/>
        <v>7888078</v>
      </c>
    </row>
    <row r="23" spans="1:16" s="110" customFormat="1" ht="12.75">
      <c r="A23" s="95" t="s">
        <v>206</v>
      </c>
      <c r="B23" s="107"/>
      <c r="C23" s="334" t="s">
        <v>207</v>
      </c>
      <c r="D23" s="107"/>
      <c r="E23" s="93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13"/>
    </row>
    <row r="24" spans="1:16" s="106" customFormat="1" ht="12.75">
      <c r="A24" s="95">
        <v>1</v>
      </c>
      <c r="B24" s="107">
        <v>700</v>
      </c>
      <c r="C24" s="109" t="s">
        <v>448</v>
      </c>
      <c r="D24" s="107">
        <v>60000</v>
      </c>
      <c r="E24" s="93">
        <v>2004</v>
      </c>
      <c r="F24" s="107">
        <v>0</v>
      </c>
      <c r="G24" s="107">
        <f t="shared" si="0"/>
        <v>60000</v>
      </c>
      <c r="H24" s="107">
        <v>60000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13">
        <f t="shared" si="1"/>
        <v>0</v>
      </c>
    </row>
    <row r="25" spans="1:16" s="106" customFormat="1" ht="12.75">
      <c r="A25" s="95">
        <v>2</v>
      </c>
      <c r="B25" s="107">
        <v>750</v>
      </c>
      <c r="C25" s="109" t="s">
        <v>449</v>
      </c>
      <c r="D25" s="107">
        <v>50000</v>
      </c>
      <c r="E25" s="93">
        <v>2004</v>
      </c>
      <c r="F25" s="107">
        <v>0</v>
      </c>
      <c r="G25" s="107">
        <f t="shared" si="0"/>
        <v>50000</v>
      </c>
      <c r="H25" s="107">
        <v>50000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13">
        <f t="shared" si="1"/>
        <v>0</v>
      </c>
    </row>
    <row r="26" spans="1:16" s="106" customFormat="1" ht="12.75">
      <c r="A26" s="95">
        <v>3</v>
      </c>
      <c r="B26" s="107">
        <v>754</v>
      </c>
      <c r="C26" s="109" t="s">
        <v>450</v>
      </c>
      <c r="D26" s="107">
        <v>30000</v>
      </c>
      <c r="E26" s="93">
        <v>2004</v>
      </c>
      <c r="F26" s="107">
        <v>0</v>
      </c>
      <c r="G26" s="107">
        <f t="shared" si="0"/>
        <v>30000</v>
      </c>
      <c r="H26" s="107">
        <v>30000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13">
        <f t="shared" si="1"/>
        <v>0</v>
      </c>
    </row>
    <row r="27" spans="1:16" s="106" customFormat="1" ht="12.75">
      <c r="A27" s="95">
        <v>4</v>
      </c>
      <c r="B27" s="107">
        <v>700</v>
      </c>
      <c r="C27" s="109" t="s">
        <v>243</v>
      </c>
      <c r="D27" s="107">
        <v>350000</v>
      </c>
      <c r="E27" s="93">
        <v>2005</v>
      </c>
      <c r="F27" s="107">
        <v>150000</v>
      </c>
      <c r="G27" s="107">
        <f t="shared" si="0"/>
        <v>100000</v>
      </c>
      <c r="H27" s="107">
        <v>100000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13">
        <f t="shared" si="1"/>
        <v>100000</v>
      </c>
    </row>
    <row r="28" spans="1:16" s="106" customFormat="1" ht="12.75">
      <c r="A28" s="95">
        <v>5</v>
      </c>
      <c r="B28" s="107">
        <v>926</v>
      </c>
      <c r="C28" s="109" t="s">
        <v>475</v>
      </c>
      <c r="D28" s="107">
        <v>5000</v>
      </c>
      <c r="E28" s="93">
        <v>2004</v>
      </c>
      <c r="F28" s="107">
        <v>0</v>
      </c>
      <c r="G28" s="107">
        <f>SUM(H28:O28)</f>
        <v>5000</v>
      </c>
      <c r="H28" s="107">
        <v>5000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13">
        <f t="shared" si="1"/>
        <v>0</v>
      </c>
    </row>
    <row r="29" spans="1:16" s="111" customFormat="1" ht="12.75">
      <c r="A29" s="329"/>
      <c r="B29" s="330"/>
      <c r="C29" s="333" t="s">
        <v>50</v>
      </c>
      <c r="D29" s="330">
        <f>SUM(D24:D28)</f>
        <v>495000</v>
      </c>
      <c r="E29" s="330" t="s">
        <v>51</v>
      </c>
      <c r="F29" s="330">
        <f aca="true" t="shared" si="4" ref="F29:P29">SUM(F24:F28)</f>
        <v>150000</v>
      </c>
      <c r="G29" s="330">
        <f t="shared" si="4"/>
        <v>245000</v>
      </c>
      <c r="H29" s="330">
        <f t="shared" si="4"/>
        <v>245000</v>
      </c>
      <c r="I29" s="330">
        <f t="shared" si="4"/>
        <v>0</v>
      </c>
      <c r="J29" s="330">
        <f t="shared" si="4"/>
        <v>0</v>
      </c>
      <c r="K29" s="330">
        <f t="shared" si="4"/>
        <v>0</v>
      </c>
      <c r="L29" s="330">
        <f t="shared" si="4"/>
        <v>0</v>
      </c>
      <c r="M29" s="330">
        <f t="shared" si="4"/>
        <v>0</v>
      </c>
      <c r="N29" s="330">
        <f t="shared" si="4"/>
        <v>0</v>
      </c>
      <c r="O29" s="330">
        <f t="shared" si="4"/>
        <v>0</v>
      </c>
      <c r="P29" s="332">
        <f t="shared" si="4"/>
        <v>100000</v>
      </c>
    </row>
    <row r="30" spans="1:16" s="110" customFormat="1" ht="13.5" thickBot="1">
      <c r="A30" s="335"/>
      <c r="B30" s="336"/>
      <c r="C30" s="336" t="s">
        <v>292</v>
      </c>
      <c r="D30" s="336">
        <f>SUM(D12,D22,D29)</f>
        <v>14028662</v>
      </c>
      <c r="E30" s="336" t="s">
        <v>51</v>
      </c>
      <c r="F30" s="336">
        <f aca="true" t="shared" si="5" ref="F30:P30">SUM(F12,F22,F29)</f>
        <v>1042708</v>
      </c>
      <c r="G30" s="336">
        <f t="shared" si="5"/>
        <v>4997876</v>
      </c>
      <c r="H30" s="336">
        <f t="shared" si="5"/>
        <v>2175598</v>
      </c>
      <c r="I30" s="336">
        <f t="shared" si="5"/>
        <v>0</v>
      </c>
      <c r="J30" s="336">
        <f t="shared" si="5"/>
        <v>0</v>
      </c>
      <c r="K30" s="336">
        <f t="shared" si="5"/>
        <v>415000</v>
      </c>
      <c r="L30" s="336">
        <f t="shared" si="5"/>
        <v>193000</v>
      </c>
      <c r="M30" s="336">
        <f t="shared" si="5"/>
        <v>1894778</v>
      </c>
      <c r="N30" s="336">
        <f t="shared" si="5"/>
        <v>319500</v>
      </c>
      <c r="O30" s="336">
        <f t="shared" si="5"/>
        <v>0</v>
      </c>
      <c r="P30" s="337">
        <f t="shared" si="5"/>
        <v>7988078</v>
      </c>
    </row>
    <row r="31" ht="13.5" thickTop="1"/>
  </sheetData>
  <mergeCells count="11">
    <mergeCell ref="L1:O1"/>
    <mergeCell ref="P3:P4"/>
    <mergeCell ref="A2:P2"/>
    <mergeCell ref="A3:A4"/>
    <mergeCell ref="C3:C4"/>
    <mergeCell ref="G3:G4"/>
    <mergeCell ref="D3:D4"/>
    <mergeCell ref="E3:E4"/>
    <mergeCell ref="F3:F4"/>
    <mergeCell ref="B3:B4"/>
    <mergeCell ref="H3:O3"/>
  </mergeCells>
  <printOptions/>
  <pageMargins left="0.1968503937007874" right="0.1968503937007874" top="0.3937007874015748" bottom="0.3937007874015748" header="0.5118110236220472" footer="0.3937007874015748"/>
  <pageSetup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.00390625" style="274" customWidth="1"/>
    <col min="2" max="2" width="23.75390625" style="274" customWidth="1"/>
    <col min="3" max="4" width="4.375" style="274" customWidth="1"/>
    <col min="5" max="7" width="7.875" style="274" customWidth="1"/>
    <col min="8" max="8" width="9.125" style="274" customWidth="1"/>
    <col min="9" max="9" width="6.625" style="274" customWidth="1"/>
    <col min="10" max="11" width="7.875" style="274" customWidth="1"/>
    <col min="12" max="12" width="9.25390625" style="274" customWidth="1"/>
    <col min="13" max="13" width="7.125" style="274" customWidth="1"/>
    <col min="14" max="15" width="8.00390625" style="274" customWidth="1"/>
    <col min="16" max="16" width="9.125" style="274" customWidth="1"/>
    <col min="17" max="17" width="8.375" style="274" customWidth="1"/>
    <col min="18" max="19" width="6.625" style="274" customWidth="1"/>
    <col min="20" max="20" width="6.875" style="274" customWidth="1"/>
    <col min="21" max="16384" width="9.125" style="274" customWidth="1"/>
  </cols>
  <sheetData>
    <row r="1" spans="15:21" ht="49.5" customHeight="1">
      <c r="O1" s="415" t="s">
        <v>504</v>
      </c>
      <c r="P1" s="415"/>
      <c r="Q1" s="415"/>
      <c r="R1" s="371"/>
      <c r="S1" s="371"/>
      <c r="T1" s="371"/>
      <c r="U1" s="371"/>
    </row>
    <row r="2" spans="15:21" ht="17.25" customHeight="1">
      <c r="O2" s="371"/>
      <c r="P2" s="371"/>
      <c r="Q2" s="371"/>
      <c r="R2" s="371"/>
      <c r="S2" s="371"/>
      <c r="T2" s="371"/>
      <c r="U2" s="371"/>
    </row>
    <row r="3" spans="1:20" s="276" customFormat="1" ht="12.75" customHeight="1">
      <c r="A3" s="419" t="s">
        <v>484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366"/>
      <c r="S3" s="366"/>
      <c r="T3" s="366"/>
    </row>
    <row r="4" spans="1:17" s="276" customFormat="1" ht="12.7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</row>
    <row r="5" spans="1:17" s="360" customFormat="1" ht="11.25">
      <c r="A5" s="416">
        <v>1</v>
      </c>
      <c r="B5" s="416">
        <v>2</v>
      </c>
      <c r="C5" s="416">
        <v>3</v>
      </c>
      <c r="D5" s="416">
        <v>4</v>
      </c>
      <c r="E5" s="416" t="s">
        <v>29</v>
      </c>
      <c r="F5" s="424">
        <v>2004</v>
      </c>
      <c r="G5" s="425"/>
      <c r="H5" s="425"/>
      <c r="I5" s="425"/>
      <c r="J5" s="424">
        <v>2005</v>
      </c>
      <c r="K5" s="425"/>
      <c r="L5" s="425"/>
      <c r="M5" s="425"/>
      <c r="N5" s="424">
        <v>2006</v>
      </c>
      <c r="O5" s="425"/>
      <c r="P5" s="425"/>
      <c r="Q5" s="426"/>
    </row>
    <row r="6" spans="1:17" s="360" customFormat="1" ht="23.25" customHeight="1">
      <c r="A6" s="417"/>
      <c r="B6" s="417"/>
      <c r="C6" s="417"/>
      <c r="D6" s="417"/>
      <c r="E6" s="417"/>
      <c r="F6" s="416" t="s">
        <v>490</v>
      </c>
      <c r="G6" s="420" t="s">
        <v>486</v>
      </c>
      <c r="H6" s="422" t="s">
        <v>487</v>
      </c>
      <c r="I6" s="416" t="s">
        <v>488</v>
      </c>
      <c r="J6" s="416" t="s">
        <v>490</v>
      </c>
      <c r="K6" s="420" t="s">
        <v>486</v>
      </c>
      <c r="L6" s="422" t="s">
        <v>487</v>
      </c>
      <c r="M6" s="416" t="s">
        <v>488</v>
      </c>
      <c r="N6" s="416" t="s">
        <v>490</v>
      </c>
      <c r="O6" s="420" t="s">
        <v>486</v>
      </c>
      <c r="P6" s="422" t="s">
        <v>487</v>
      </c>
      <c r="Q6" s="416" t="s">
        <v>488</v>
      </c>
    </row>
    <row r="7" spans="1:17" s="360" customFormat="1" ht="11.25">
      <c r="A7" s="418"/>
      <c r="B7" s="418"/>
      <c r="C7" s="418"/>
      <c r="D7" s="418"/>
      <c r="E7" s="418"/>
      <c r="F7" s="418"/>
      <c r="G7" s="421"/>
      <c r="H7" s="423"/>
      <c r="I7" s="418"/>
      <c r="J7" s="418"/>
      <c r="K7" s="421"/>
      <c r="L7" s="423"/>
      <c r="M7" s="418"/>
      <c r="N7" s="418"/>
      <c r="O7" s="421"/>
      <c r="P7" s="423"/>
      <c r="Q7" s="418"/>
    </row>
    <row r="8" spans="1:17" s="360" customFormat="1" ht="44.25" customHeight="1">
      <c r="A8" s="341">
        <v>1</v>
      </c>
      <c r="B8" s="342" t="s">
        <v>442</v>
      </c>
      <c r="C8" s="367">
        <v>2004</v>
      </c>
      <c r="D8" s="367">
        <v>2005</v>
      </c>
      <c r="E8" s="368">
        <f>SUM(G8:I8,K8:M8,O8:Q8)</f>
        <v>1992000</v>
      </c>
      <c r="F8" s="368">
        <f>SUM(G8:I8)</f>
        <v>586785</v>
      </c>
      <c r="G8" s="368">
        <v>400385</v>
      </c>
      <c r="H8" s="368">
        <v>133075</v>
      </c>
      <c r="I8" s="368">
        <v>53325</v>
      </c>
      <c r="J8" s="368">
        <f>SUM(K8:M8)</f>
        <v>1405215</v>
      </c>
      <c r="K8" s="368">
        <v>1038176</v>
      </c>
      <c r="L8" s="368">
        <v>228638</v>
      </c>
      <c r="M8" s="368">
        <v>138401</v>
      </c>
      <c r="N8" s="368">
        <f>SUM(O8:Q8)</f>
        <v>0</v>
      </c>
      <c r="O8" s="368">
        <v>0</v>
      </c>
      <c r="P8" s="368">
        <v>0</v>
      </c>
      <c r="Q8" s="368">
        <v>0</v>
      </c>
    </row>
    <row r="9" spans="1:17" s="360" customFormat="1" ht="44.25" customHeight="1">
      <c r="A9" s="341">
        <v>2</v>
      </c>
      <c r="B9" s="342" t="s">
        <v>485</v>
      </c>
      <c r="C9" s="367">
        <v>2004</v>
      </c>
      <c r="D9" s="367">
        <v>2066</v>
      </c>
      <c r="E9" s="368">
        <f>SUM(G9:I9,K9:M9,O9:Q9)</f>
        <v>2345000</v>
      </c>
      <c r="F9" s="368">
        <f>SUM(G9:I9)</f>
        <v>482810</v>
      </c>
      <c r="G9" s="368">
        <v>316810</v>
      </c>
      <c r="H9" s="368">
        <v>122831</v>
      </c>
      <c r="I9" s="368">
        <v>43169</v>
      </c>
      <c r="J9" s="368">
        <f>SUM(K9:M9)</f>
        <v>1169959</v>
      </c>
      <c r="K9" s="368">
        <v>839390</v>
      </c>
      <c r="L9" s="368">
        <v>218650</v>
      </c>
      <c r="M9" s="368">
        <v>111919</v>
      </c>
      <c r="N9" s="368">
        <f>SUM(O9:Q9)</f>
        <v>692231</v>
      </c>
      <c r="O9" s="368">
        <v>497318</v>
      </c>
      <c r="P9" s="368">
        <v>129532</v>
      </c>
      <c r="Q9" s="368">
        <v>65381</v>
      </c>
    </row>
    <row r="10" spans="1:17" s="360" customFormat="1" ht="44.25" customHeight="1">
      <c r="A10" s="341">
        <v>3</v>
      </c>
      <c r="B10" s="342" t="s">
        <v>373</v>
      </c>
      <c r="C10" s="367">
        <v>2004</v>
      </c>
      <c r="D10" s="367">
        <v>2005</v>
      </c>
      <c r="E10" s="368">
        <f>SUM(G10:I10,K10:M10,O10:Q10)</f>
        <v>933200</v>
      </c>
      <c r="F10" s="368">
        <f>SUM(G10:I10)</f>
        <v>662200</v>
      </c>
      <c r="G10" s="368">
        <v>455700</v>
      </c>
      <c r="H10" s="368">
        <v>141200</v>
      </c>
      <c r="I10" s="368">
        <v>65300</v>
      </c>
      <c r="J10" s="368">
        <f>SUM(K10:M10)</f>
        <v>271000</v>
      </c>
      <c r="K10" s="368">
        <v>195300</v>
      </c>
      <c r="L10" s="368">
        <v>47700</v>
      </c>
      <c r="M10" s="368">
        <v>28000</v>
      </c>
      <c r="N10" s="368">
        <f>SUM(O10:Q10)</f>
        <v>0</v>
      </c>
      <c r="O10" s="368">
        <v>0</v>
      </c>
      <c r="P10" s="368">
        <v>0</v>
      </c>
      <c r="Q10" s="368">
        <v>0</v>
      </c>
    </row>
    <row r="11" spans="1:17" s="360" customFormat="1" ht="44.25" customHeight="1">
      <c r="A11" s="341">
        <v>4</v>
      </c>
      <c r="B11" s="342" t="s">
        <v>401</v>
      </c>
      <c r="C11" s="367">
        <v>2004</v>
      </c>
      <c r="D11" s="367">
        <v>2006</v>
      </c>
      <c r="E11" s="368">
        <f>SUM(G11:I11,K11:M11,O11:Q11)</f>
        <v>4273744</v>
      </c>
      <c r="F11" s="368">
        <f>SUM(G11:I11)</f>
        <v>999071</v>
      </c>
      <c r="G11" s="368">
        <v>721883</v>
      </c>
      <c r="H11" s="368">
        <v>205000</v>
      </c>
      <c r="I11" s="368">
        <v>72188</v>
      </c>
      <c r="J11" s="368">
        <f>SUM(K11:M11)</f>
        <v>1651305</v>
      </c>
      <c r="K11" s="368">
        <v>1100000</v>
      </c>
      <c r="L11" s="368">
        <v>441305</v>
      </c>
      <c r="M11" s="368">
        <v>110000</v>
      </c>
      <c r="N11" s="368">
        <f>SUM(O11:Q11)</f>
        <v>1623368</v>
      </c>
      <c r="O11" s="368">
        <v>1092000</v>
      </c>
      <c r="P11" s="368">
        <v>422168</v>
      </c>
      <c r="Q11" s="368">
        <v>109200</v>
      </c>
    </row>
    <row r="12" spans="1:17" s="364" customFormat="1" ht="44.25" customHeight="1">
      <c r="A12" s="362"/>
      <c r="B12" s="362"/>
      <c r="C12" s="369"/>
      <c r="D12" s="369"/>
      <c r="E12" s="370">
        <f>SUM(E8:E11)</f>
        <v>9543944</v>
      </c>
      <c r="F12" s="370">
        <f>SUM(F8:F11)</f>
        <v>2730866</v>
      </c>
      <c r="G12" s="370">
        <f aca="true" t="shared" si="0" ref="G12:Q12">SUM(G8:G11)</f>
        <v>1894778</v>
      </c>
      <c r="H12" s="370">
        <f t="shared" si="0"/>
        <v>602106</v>
      </c>
      <c r="I12" s="370">
        <f t="shared" si="0"/>
        <v>233982</v>
      </c>
      <c r="J12" s="370">
        <f t="shared" si="0"/>
        <v>4497479</v>
      </c>
      <c r="K12" s="370">
        <f t="shared" si="0"/>
        <v>3172866</v>
      </c>
      <c r="L12" s="370">
        <f t="shared" si="0"/>
        <v>936293</v>
      </c>
      <c r="M12" s="370">
        <f t="shared" si="0"/>
        <v>388320</v>
      </c>
      <c r="N12" s="370">
        <f t="shared" si="0"/>
        <v>2315599</v>
      </c>
      <c r="O12" s="370">
        <f t="shared" si="0"/>
        <v>1589318</v>
      </c>
      <c r="P12" s="370">
        <f t="shared" si="0"/>
        <v>551700</v>
      </c>
      <c r="Q12" s="370">
        <f t="shared" si="0"/>
        <v>174581</v>
      </c>
    </row>
  </sheetData>
  <mergeCells count="22">
    <mergeCell ref="I6:I7"/>
    <mergeCell ref="M6:M7"/>
    <mergeCell ref="Q6:Q7"/>
    <mergeCell ref="F5:I5"/>
    <mergeCell ref="J5:M5"/>
    <mergeCell ref="N5:Q5"/>
    <mergeCell ref="G6:G7"/>
    <mergeCell ref="H6:H7"/>
    <mergeCell ref="O1:Q1"/>
    <mergeCell ref="A3:Q3"/>
    <mergeCell ref="N6:N7"/>
    <mergeCell ref="O6:O7"/>
    <mergeCell ref="P6:P7"/>
    <mergeCell ref="F6:F7"/>
    <mergeCell ref="J6:J7"/>
    <mergeCell ref="E5:E7"/>
    <mergeCell ref="K6:K7"/>
    <mergeCell ref="L6:L7"/>
    <mergeCell ref="A5:A7"/>
    <mergeCell ref="B5:B7"/>
    <mergeCell ref="C5:C7"/>
    <mergeCell ref="D5:D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.00390625" style="274" bestFit="1" customWidth="1"/>
    <col min="2" max="2" width="23.625" style="274" customWidth="1"/>
    <col min="3" max="9" width="13.875" style="274" customWidth="1"/>
    <col min="10" max="16384" width="9.125" style="274" customWidth="1"/>
  </cols>
  <sheetData>
    <row r="1" spans="2:21" ht="54.75" customHeight="1">
      <c r="B1" s="366"/>
      <c r="C1" s="366"/>
      <c r="D1" s="366"/>
      <c r="E1" s="366"/>
      <c r="F1" s="366"/>
      <c r="G1" s="415" t="s">
        <v>505</v>
      </c>
      <c r="H1" s="415"/>
      <c r="I1" s="371"/>
      <c r="J1" s="371"/>
      <c r="K1" s="371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2:21" ht="15" customHeight="1">
      <c r="B2" s="366"/>
      <c r="C2" s="366"/>
      <c r="D2" s="366"/>
      <c r="E2" s="366"/>
      <c r="F2" s="366"/>
      <c r="G2" s="371"/>
      <c r="H2" s="371"/>
      <c r="I2" s="371"/>
      <c r="J2" s="371"/>
      <c r="K2" s="371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spans="1:9" ht="12.75" customHeight="1">
      <c r="A3" s="419" t="s">
        <v>491</v>
      </c>
      <c r="B3" s="419"/>
      <c r="C3" s="419"/>
      <c r="D3" s="419"/>
      <c r="E3" s="419"/>
      <c r="F3" s="419"/>
      <c r="G3" s="419"/>
      <c r="H3" s="419"/>
      <c r="I3" s="366"/>
    </row>
    <row r="5" spans="1:8" ht="12.75">
      <c r="A5" s="416">
        <v>1</v>
      </c>
      <c r="B5" s="416">
        <v>2</v>
      </c>
      <c r="C5" s="416">
        <v>3</v>
      </c>
      <c r="D5" s="416">
        <v>4</v>
      </c>
      <c r="E5" s="416" t="s">
        <v>489</v>
      </c>
      <c r="F5" s="372"/>
      <c r="G5" s="373"/>
      <c r="H5" s="339"/>
    </row>
    <row r="6" spans="1:8" ht="12.75">
      <c r="A6" s="417"/>
      <c r="B6" s="417"/>
      <c r="C6" s="417"/>
      <c r="D6" s="417"/>
      <c r="E6" s="417"/>
      <c r="F6" s="420" t="s">
        <v>486</v>
      </c>
      <c r="G6" s="422" t="s">
        <v>487</v>
      </c>
      <c r="H6" s="416" t="s">
        <v>488</v>
      </c>
    </row>
    <row r="7" spans="1:8" ht="12.75">
      <c r="A7" s="418"/>
      <c r="B7" s="418"/>
      <c r="C7" s="418"/>
      <c r="D7" s="418"/>
      <c r="E7" s="418"/>
      <c r="F7" s="421"/>
      <c r="G7" s="423"/>
      <c r="H7" s="418"/>
    </row>
    <row r="8" spans="1:8" ht="29.25" customHeight="1">
      <c r="A8" s="341">
        <v>1</v>
      </c>
      <c r="B8" s="342" t="s">
        <v>442</v>
      </c>
      <c r="C8" s="341">
        <v>2004</v>
      </c>
      <c r="D8" s="341">
        <v>2005</v>
      </c>
      <c r="E8" s="361">
        <f>SUM(5a!E8)</f>
        <v>1992000</v>
      </c>
      <c r="F8" s="361">
        <f>SUM(5a!G8,5a!K8,5a!O8)</f>
        <v>1438561</v>
      </c>
      <c r="G8" s="361">
        <f>SUM(5a!H8,5a!L8,5a!P8)</f>
        <v>361713</v>
      </c>
      <c r="H8" s="361">
        <f>SUM(5a!I8,5a!M8,5a!Q8)</f>
        <v>191726</v>
      </c>
    </row>
    <row r="9" spans="1:8" ht="29.25" customHeight="1">
      <c r="A9" s="341">
        <v>2</v>
      </c>
      <c r="B9" s="342" t="s">
        <v>485</v>
      </c>
      <c r="C9" s="341">
        <v>2004</v>
      </c>
      <c r="D9" s="341">
        <v>2066</v>
      </c>
      <c r="E9" s="361">
        <f>SUM(5a!E9)</f>
        <v>2345000</v>
      </c>
      <c r="F9" s="361">
        <f>SUM(5a!G9,5a!K9,5a!O9)</f>
        <v>1653518</v>
      </c>
      <c r="G9" s="361">
        <f>SUM(5a!H9,5a!L9,5a!P9)</f>
        <v>471013</v>
      </c>
      <c r="H9" s="361">
        <f>SUM(5a!I9,5a!M9,5a!Q9)</f>
        <v>220469</v>
      </c>
    </row>
    <row r="10" spans="1:8" ht="29.25" customHeight="1">
      <c r="A10" s="341">
        <v>3</v>
      </c>
      <c r="B10" s="342" t="s">
        <v>373</v>
      </c>
      <c r="C10" s="341">
        <v>2004</v>
      </c>
      <c r="D10" s="341">
        <v>2005</v>
      </c>
      <c r="E10" s="361">
        <f>SUM(5a!E10)</f>
        <v>933200</v>
      </c>
      <c r="F10" s="361">
        <f>SUM(5a!G10,5a!K10,5a!O10)</f>
        <v>651000</v>
      </c>
      <c r="G10" s="361">
        <f>SUM(5a!H10,5a!L10,5a!P10)</f>
        <v>188900</v>
      </c>
      <c r="H10" s="361">
        <f>SUM(5a!I10,5a!M10,5a!Q10)</f>
        <v>93300</v>
      </c>
    </row>
    <row r="11" spans="1:8" ht="29.25" customHeight="1">
      <c r="A11" s="341">
        <v>4</v>
      </c>
      <c r="B11" s="342" t="s">
        <v>401</v>
      </c>
      <c r="C11" s="341">
        <v>2004</v>
      </c>
      <c r="D11" s="341">
        <v>2006</v>
      </c>
      <c r="E11" s="361">
        <f>SUM(5a!E11)</f>
        <v>4273744</v>
      </c>
      <c r="F11" s="361">
        <f>SUM(5a!G11,5a!K11,5a!O11)</f>
        <v>2913883</v>
      </c>
      <c r="G11" s="361">
        <f>SUM(5a!H11,5a!L11,5a!P11)</f>
        <v>1068473</v>
      </c>
      <c r="H11" s="361">
        <f>SUM(5a!I11,5a!M11,5a!Q11)</f>
        <v>291388</v>
      </c>
    </row>
    <row r="12" spans="1:8" ht="29.25" customHeight="1">
      <c r="A12" s="362"/>
      <c r="B12" s="362"/>
      <c r="C12" s="362"/>
      <c r="D12" s="362"/>
      <c r="E12" s="363">
        <f>SUM(E8:E11)</f>
        <v>9543944</v>
      </c>
      <c r="F12" s="363">
        <f>SUM(F8:F11)</f>
        <v>6656962</v>
      </c>
      <c r="G12" s="363">
        <f>SUM(G8:G11)</f>
        <v>2090099</v>
      </c>
      <c r="H12" s="363">
        <f>SUM(H8:H11)</f>
        <v>796883</v>
      </c>
    </row>
  </sheetData>
  <mergeCells count="10">
    <mergeCell ref="H6:H7"/>
    <mergeCell ref="G1:H1"/>
    <mergeCell ref="A3:H3"/>
    <mergeCell ref="A5:A7"/>
    <mergeCell ref="B5:B7"/>
    <mergeCell ref="C5:C7"/>
    <mergeCell ref="D5:D7"/>
    <mergeCell ref="E5:E7"/>
    <mergeCell ref="F6:F7"/>
    <mergeCell ref="G6:G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43"/>
  <sheetViews>
    <sheetView workbookViewId="0" topLeftCell="A1">
      <selection activeCell="A1" sqref="A1"/>
    </sheetView>
  </sheetViews>
  <sheetFormatPr defaultColWidth="9.00390625" defaultRowHeight="12.75"/>
  <cols>
    <col min="1" max="1" width="40.125" style="274" customWidth="1"/>
    <col min="2" max="2" width="23.00390625" style="274" customWidth="1"/>
    <col min="3" max="3" width="23.875" style="274" customWidth="1"/>
    <col min="4" max="4" width="17.875" style="274" customWidth="1"/>
    <col min="5" max="16384" width="9.125" style="274" customWidth="1"/>
  </cols>
  <sheetData>
    <row r="2" spans="1:4" ht="52.5" customHeight="1">
      <c r="A2" s="276"/>
      <c r="B2" s="276"/>
      <c r="C2" s="371" t="s">
        <v>506</v>
      </c>
      <c r="D2" s="371"/>
    </row>
    <row r="3" spans="1:3" ht="15.75">
      <c r="A3" s="432" t="s">
        <v>283</v>
      </c>
      <c r="B3" s="432"/>
      <c r="C3" s="432"/>
    </row>
    <row r="4" spans="1:3" ht="15.75">
      <c r="A4" s="11"/>
      <c r="B4" s="11"/>
      <c r="C4" s="11"/>
    </row>
    <row r="6" spans="1:3" ht="12.75">
      <c r="A6" s="287" t="s">
        <v>272</v>
      </c>
      <c r="B6" s="430" t="s">
        <v>294</v>
      </c>
      <c r="C6" s="287" t="s">
        <v>295</v>
      </c>
    </row>
    <row r="7" spans="1:3" ht="12.75">
      <c r="A7" s="287" t="s">
        <v>293</v>
      </c>
      <c r="B7" s="431"/>
      <c r="C7" s="287">
        <v>2004</v>
      </c>
    </row>
    <row r="8" spans="1:3" ht="12.75">
      <c r="A8" s="281" t="s">
        <v>361</v>
      </c>
      <c r="B8" s="427" t="s">
        <v>362</v>
      </c>
      <c r="C8" s="283">
        <v>84000</v>
      </c>
    </row>
    <row r="9" spans="1:3" ht="12.75">
      <c r="A9" s="180" t="s">
        <v>363</v>
      </c>
      <c r="B9" s="429"/>
      <c r="C9" s="284"/>
    </row>
    <row r="10" spans="1:3" ht="12.75">
      <c r="A10" s="281" t="s">
        <v>364</v>
      </c>
      <c r="B10" s="427" t="s">
        <v>365</v>
      </c>
      <c r="C10" s="283">
        <v>0</v>
      </c>
    </row>
    <row r="11" spans="1:3" ht="12.75">
      <c r="A11" s="282" t="s">
        <v>366</v>
      </c>
      <c r="B11" s="428"/>
      <c r="C11" s="285"/>
    </row>
    <row r="12" spans="1:3" ht="12.75">
      <c r="A12" s="281" t="s">
        <v>364</v>
      </c>
      <c r="B12" s="427" t="s">
        <v>367</v>
      </c>
      <c r="C12" s="283">
        <v>0</v>
      </c>
    </row>
    <row r="13" spans="1:3" ht="12.75">
      <c r="A13" s="180" t="s">
        <v>363</v>
      </c>
      <c r="B13" s="428"/>
      <c r="C13" s="285"/>
    </row>
    <row r="14" spans="1:3" ht="12.75">
      <c r="A14" s="281" t="s">
        <v>364</v>
      </c>
      <c r="B14" s="427" t="s">
        <v>368</v>
      </c>
      <c r="C14" s="283">
        <v>8200</v>
      </c>
    </row>
    <row r="15" spans="1:3" ht="25.5">
      <c r="A15" s="282" t="s">
        <v>369</v>
      </c>
      <c r="B15" s="428"/>
      <c r="C15" s="285"/>
    </row>
    <row r="16" spans="1:3" ht="12.75">
      <c r="A16" s="281" t="s">
        <v>364</v>
      </c>
      <c r="B16" s="427" t="s">
        <v>370</v>
      </c>
      <c r="C16" s="284">
        <v>50000</v>
      </c>
    </row>
    <row r="17" spans="1:3" ht="12.75">
      <c r="A17" s="282" t="s">
        <v>371</v>
      </c>
      <c r="B17" s="428"/>
      <c r="C17" s="284"/>
    </row>
    <row r="18" spans="1:3" ht="12.75">
      <c r="A18" s="281" t="s">
        <v>364</v>
      </c>
      <c r="B18" s="427" t="s">
        <v>391</v>
      </c>
      <c r="C18" s="283">
        <v>2068</v>
      </c>
    </row>
    <row r="19" spans="1:3" ht="25.5">
      <c r="A19" s="180" t="s">
        <v>390</v>
      </c>
      <c r="B19" s="428"/>
      <c r="C19" s="285"/>
    </row>
    <row r="20" spans="1:3" ht="12.75">
      <c r="A20" s="281" t="s">
        <v>364</v>
      </c>
      <c r="B20" s="427" t="s">
        <v>392</v>
      </c>
      <c r="C20" s="283">
        <v>4000</v>
      </c>
    </row>
    <row r="21" spans="1:3" ht="25.5">
      <c r="A21" s="282" t="s">
        <v>369</v>
      </c>
      <c r="B21" s="428"/>
      <c r="C21" s="285"/>
    </row>
    <row r="22" spans="1:3" ht="12.75">
      <c r="A22" s="277" t="s">
        <v>281</v>
      </c>
      <c r="B22" s="275"/>
      <c r="C22" s="286">
        <f>SUM(C8,C10,C12,C14,C16,C18,C20)</f>
        <v>148268</v>
      </c>
    </row>
    <row r="23" spans="1:3" ht="12.75">
      <c r="A23" s="287" t="s">
        <v>29</v>
      </c>
      <c r="B23" s="288"/>
      <c r="C23" s="289">
        <f>SUM(C22)</f>
        <v>148268</v>
      </c>
    </row>
    <row r="24" spans="1:3" ht="12.75">
      <c r="A24" s="281" t="s">
        <v>374</v>
      </c>
      <c r="B24" s="427" t="s">
        <v>375</v>
      </c>
      <c r="C24" s="283">
        <v>69600</v>
      </c>
    </row>
    <row r="25" spans="1:3" ht="12.75">
      <c r="A25" s="180" t="s">
        <v>376</v>
      </c>
      <c r="B25" s="429"/>
      <c r="C25" s="284"/>
    </row>
    <row r="26" spans="1:3" ht="12.75">
      <c r="A26" s="281" t="s">
        <v>377</v>
      </c>
      <c r="B26" s="427" t="s">
        <v>378</v>
      </c>
      <c r="C26" s="283">
        <v>0</v>
      </c>
    </row>
    <row r="27" spans="1:3" ht="12.75">
      <c r="A27" s="282" t="s">
        <v>379</v>
      </c>
      <c r="B27" s="428"/>
      <c r="C27" s="285"/>
    </row>
    <row r="28" spans="1:3" ht="12.75">
      <c r="A28" s="281" t="s">
        <v>380</v>
      </c>
      <c r="B28" s="427" t="s">
        <v>381</v>
      </c>
      <c r="C28" s="283">
        <v>95360</v>
      </c>
    </row>
    <row r="29" spans="1:3" ht="12.75">
      <c r="A29" s="180" t="s">
        <v>382</v>
      </c>
      <c r="B29" s="428"/>
      <c r="C29" s="285"/>
    </row>
    <row r="30" spans="1:3" ht="12.75">
      <c r="A30" s="281" t="s">
        <v>380</v>
      </c>
      <c r="B30" s="427" t="s">
        <v>383</v>
      </c>
      <c r="C30" s="283">
        <v>100000</v>
      </c>
    </row>
    <row r="31" spans="1:3" ht="12.75">
      <c r="A31" s="282" t="s">
        <v>379</v>
      </c>
      <c r="B31" s="428"/>
      <c r="C31" s="285"/>
    </row>
    <row r="32" spans="1:3" ht="25.5">
      <c r="A32" s="281" t="s">
        <v>384</v>
      </c>
      <c r="B32" s="427" t="s">
        <v>385</v>
      </c>
      <c r="C32" s="283">
        <v>36672</v>
      </c>
    </row>
    <row r="33" spans="1:3" ht="12.75">
      <c r="A33" s="282" t="s">
        <v>386</v>
      </c>
      <c r="B33" s="428"/>
      <c r="C33" s="285"/>
    </row>
    <row r="34" spans="1:3" ht="12.75">
      <c r="A34" s="281" t="s">
        <v>387</v>
      </c>
      <c r="B34" s="427" t="s">
        <v>388</v>
      </c>
      <c r="C34" s="284">
        <v>95000</v>
      </c>
    </row>
    <row r="35" spans="1:3" ht="12.75">
      <c r="A35" s="282" t="s">
        <v>389</v>
      </c>
      <c r="B35" s="428"/>
      <c r="C35" s="284"/>
    </row>
    <row r="36" spans="1:3" ht="12.75">
      <c r="A36" s="281" t="s">
        <v>387</v>
      </c>
      <c r="B36" s="427" t="s">
        <v>400</v>
      </c>
      <c r="C36" s="283">
        <v>18750</v>
      </c>
    </row>
    <row r="37" spans="1:3" ht="12.75">
      <c r="A37" s="282" t="s">
        <v>379</v>
      </c>
      <c r="B37" s="428"/>
      <c r="C37" s="285"/>
    </row>
    <row r="38" spans="1:3" ht="25.5">
      <c r="A38" s="281" t="s">
        <v>384</v>
      </c>
      <c r="B38" s="427" t="s">
        <v>482</v>
      </c>
      <c r="C38" s="284">
        <v>23948</v>
      </c>
    </row>
    <row r="39" spans="1:3" ht="12.75">
      <c r="A39" s="282" t="s">
        <v>386</v>
      </c>
      <c r="B39" s="428"/>
      <c r="C39" s="284"/>
    </row>
    <row r="40" spans="1:3" ht="12.75">
      <c r="A40" s="277" t="s">
        <v>282</v>
      </c>
      <c r="B40" s="275"/>
      <c r="C40" s="286">
        <f>SUM(C24,C26,C28,C30,C32,C34,C36,C38)</f>
        <v>439330</v>
      </c>
    </row>
    <row r="41" spans="1:3" ht="12.75">
      <c r="A41" s="287" t="s">
        <v>29</v>
      </c>
      <c r="B41" s="288"/>
      <c r="C41" s="289">
        <f>SUM(C40)</f>
        <v>439330</v>
      </c>
    </row>
    <row r="42" spans="1:3" ht="12.75">
      <c r="A42" s="275" t="s">
        <v>284</v>
      </c>
      <c r="B42" s="275"/>
      <c r="C42" s="286">
        <f>SUM(C23,C41)</f>
        <v>587598</v>
      </c>
    </row>
    <row r="43" spans="1:3" s="276" customFormat="1" ht="12.75">
      <c r="A43" s="287" t="s">
        <v>23</v>
      </c>
      <c r="B43" s="287"/>
      <c r="C43" s="340">
        <f>SUM(C42)</f>
        <v>587598</v>
      </c>
    </row>
  </sheetData>
  <mergeCells count="17">
    <mergeCell ref="B38:B39"/>
    <mergeCell ref="B24:B25"/>
    <mergeCell ref="B26:B27"/>
    <mergeCell ref="B28:B29"/>
    <mergeCell ref="B30:B31"/>
    <mergeCell ref="B32:B33"/>
    <mergeCell ref="B34:B35"/>
    <mergeCell ref="B36:B37"/>
    <mergeCell ref="B6:B7"/>
    <mergeCell ref="A3:C3"/>
    <mergeCell ref="B10:B11"/>
    <mergeCell ref="B12:B13"/>
    <mergeCell ref="B14:B15"/>
    <mergeCell ref="B20:B21"/>
    <mergeCell ref="B8:B9"/>
    <mergeCell ref="B16:B17"/>
    <mergeCell ref="B18:B19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305" customWidth="1"/>
    <col min="2" max="2" width="28.125" style="305" customWidth="1"/>
    <col min="3" max="3" width="6.75390625" style="305" customWidth="1"/>
    <col min="4" max="4" width="12.125" style="305" customWidth="1"/>
    <col min="5" max="6" width="10.00390625" style="305" customWidth="1"/>
    <col min="7" max="12" width="8.75390625" style="305" customWidth="1"/>
    <col min="13" max="13" width="7.875" style="305" customWidth="1"/>
    <col min="14" max="14" width="7.00390625" style="305" customWidth="1"/>
    <col min="15" max="15" width="10.125" style="305" customWidth="1"/>
    <col min="16" max="16384" width="9.125" style="305" customWidth="1"/>
  </cols>
  <sheetData>
    <row r="1" spans="10:13" ht="50.25" customHeight="1">
      <c r="J1" s="304"/>
      <c r="K1" s="433" t="s">
        <v>507</v>
      </c>
      <c r="L1" s="433"/>
      <c r="M1" s="434"/>
    </row>
    <row r="2" spans="1:15" ht="12.75">
      <c r="A2" s="435" t="s">
        <v>423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111"/>
    </row>
    <row r="4" spans="1:14" ht="51">
      <c r="A4" s="287"/>
      <c r="B4" s="287" t="s">
        <v>406</v>
      </c>
      <c r="C4" s="307" t="s">
        <v>407</v>
      </c>
      <c r="D4" s="287" t="s">
        <v>408</v>
      </c>
      <c r="E4" s="287" t="s">
        <v>409</v>
      </c>
      <c r="F4" s="287" t="s">
        <v>426</v>
      </c>
      <c r="G4" s="287" t="s">
        <v>465</v>
      </c>
      <c r="H4" s="287">
        <v>2004</v>
      </c>
      <c r="I4" s="287">
        <v>2005</v>
      </c>
      <c r="J4" s="287">
        <v>2006</v>
      </c>
      <c r="K4" s="287">
        <v>2007</v>
      </c>
      <c r="L4" s="287">
        <v>2008</v>
      </c>
      <c r="M4" s="287">
        <v>2009</v>
      </c>
      <c r="N4" s="287">
        <v>2010</v>
      </c>
    </row>
    <row r="5" spans="1:14" ht="22.5">
      <c r="A5" s="341">
        <v>1</v>
      </c>
      <c r="B5" s="342" t="s">
        <v>410</v>
      </c>
      <c r="C5" s="341" t="s">
        <v>411</v>
      </c>
      <c r="D5" s="341" t="s">
        <v>387</v>
      </c>
      <c r="E5" s="343">
        <v>295000</v>
      </c>
      <c r="F5" s="343">
        <v>200000</v>
      </c>
      <c r="G5" s="343">
        <v>85000</v>
      </c>
      <c r="H5" s="343">
        <v>95000</v>
      </c>
      <c r="I5" s="343">
        <v>0</v>
      </c>
      <c r="J5" s="343">
        <v>0</v>
      </c>
      <c r="K5" s="343">
        <v>0</v>
      </c>
      <c r="L5" s="343">
        <v>0</v>
      </c>
      <c r="M5" s="343">
        <v>0</v>
      </c>
      <c r="N5" s="343">
        <v>0</v>
      </c>
    </row>
    <row r="6" spans="1:14" ht="22.5">
      <c r="A6" s="341">
        <v>2</v>
      </c>
      <c r="B6" s="342" t="s">
        <v>412</v>
      </c>
      <c r="C6" s="341" t="s">
        <v>413</v>
      </c>
      <c r="D6" s="341" t="s">
        <v>414</v>
      </c>
      <c r="E6" s="343">
        <v>337200</v>
      </c>
      <c r="F6" s="343">
        <v>168000</v>
      </c>
      <c r="G6" s="343">
        <v>84000</v>
      </c>
      <c r="H6" s="343">
        <v>84000</v>
      </c>
      <c r="I6" s="343">
        <v>85200</v>
      </c>
      <c r="J6" s="343">
        <v>0</v>
      </c>
      <c r="K6" s="343">
        <v>0</v>
      </c>
      <c r="L6" s="343">
        <v>0</v>
      </c>
      <c r="M6" s="343">
        <v>0</v>
      </c>
      <c r="N6" s="343">
        <v>0</v>
      </c>
    </row>
    <row r="7" spans="1:14" ht="33.75">
      <c r="A7" s="341">
        <v>3</v>
      </c>
      <c r="B7" s="342" t="s">
        <v>466</v>
      </c>
      <c r="C7" s="341" t="s">
        <v>413</v>
      </c>
      <c r="D7" s="341" t="s">
        <v>415</v>
      </c>
      <c r="E7" s="343">
        <v>200000</v>
      </c>
      <c r="F7" s="343">
        <v>200000</v>
      </c>
      <c r="G7" s="343">
        <v>25000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</row>
    <row r="8" spans="1:14" ht="12.75">
      <c r="A8" s="341">
        <v>4</v>
      </c>
      <c r="B8" s="342" t="s">
        <v>416</v>
      </c>
      <c r="C8" s="341" t="s">
        <v>411</v>
      </c>
      <c r="D8" s="341" t="s">
        <v>417</v>
      </c>
      <c r="E8" s="343">
        <v>500000</v>
      </c>
      <c r="F8" s="343">
        <v>430400</v>
      </c>
      <c r="G8" s="343">
        <v>139200</v>
      </c>
      <c r="H8" s="343">
        <v>69600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</row>
    <row r="9" spans="1:14" ht="33.75">
      <c r="A9" s="341">
        <v>5</v>
      </c>
      <c r="B9" s="342" t="s">
        <v>467</v>
      </c>
      <c r="C9" s="341" t="s">
        <v>413</v>
      </c>
      <c r="D9" s="341" t="s">
        <v>415</v>
      </c>
      <c r="E9" s="343">
        <v>300000</v>
      </c>
      <c r="F9" s="343">
        <v>300000</v>
      </c>
      <c r="G9" s="343">
        <v>90000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</row>
    <row r="10" spans="1:14" ht="12.75">
      <c r="A10" s="341">
        <v>6</v>
      </c>
      <c r="B10" s="342" t="s">
        <v>418</v>
      </c>
      <c r="C10" s="341" t="s">
        <v>411</v>
      </c>
      <c r="D10" s="341" t="s">
        <v>419</v>
      </c>
      <c r="E10" s="343">
        <v>350000</v>
      </c>
      <c r="F10" s="343">
        <v>350000</v>
      </c>
      <c r="G10" s="343">
        <v>89000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</row>
    <row r="11" spans="1:14" ht="22.5">
      <c r="A11" s="341">
        <v>7</v>
      </c>
      <c r="B11" s="342" t="s">
        <v>420</v>
      </c>
      <c r="C11" s="341" t="s">
        <v>411</v>
      </c>
      <c r="D11" s="341" t="s">
        <v>461</v>
      </c>
      <c r="E11" s="343">
        <v>400000</v>
      </c>
      <c r="F11" s="343">
        <v>304640</v>
      </c>
      <c r="G11" s="343">
        <v>114240</v>
      </c>
      <c r="H11" s="343">
        <v>95360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</row>
    <row r="12" spans="1:14" ht="22.5">
      <c r="A12" s="341">
        <v>8</v>
      </c>
      <c r="B12" s="342" t="s">
        <v>418</v>
      </c>
      <c r="C12" s="341" t="s">
        <v>411</v>
      </c>
      <c r="D12" s="341" t="s">
        <v>461</v>
      </c>
      <c r="E12" s="343">
        <v>300000</v>
      </c>
      <c r="F12" s="343">
        <v>150000</v>
      </c>
      <c r="G12" s="343">
        <v>100000</v>
      </c>
      <c r="H12" s="343">
        <v>100000</v>
      </c>
      <c r="I12" s="343">
        <v>50000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</row>
    <row r="13" spans="1:14" ht="22.5">
      <c r="A13" s="341">
        <v>9</v>
      </c>
      <c r="B13" s="342" t="s">
        <v>462</v>
      </c>
      <c r="C13" s="341" t="s">
        <v>411</v>
      </c>
      <c r="D13" s="341" t="s">
        <v>463</v>
      </c>
      <c r="E13" s="343">
        <v>110000</v>
      </c>
      <c r="F13" s="343">
        <v>36656</v>
      </c>
      <c r="G13" s="343">
        <v>36656</v>
      </c>
      <c r="H13" s="343">
        <v>36672</v>
      </c>
      <c r="I13" s="343">
        <v>36672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</row>
    <row r="14" spans="1:14" ht="33.75">
      <c r="A14" s="341">
        <v>10</v>
      </c>
      <c r="B14" s="342" t="s">
        <v>464</v>
      </c>
      <c r="C14" s="341" t="s">
        <v>413</v>
      </c>
      <c r="D14" s="341" t="s">
        <v>415</v>
      </c>
      <c r="E14" s="343">
        <v>184215</v>
      </c>
      <c r="F14" s="343">
        <v>25000</v>
      </c>
      <c r="G14" s="343">
        <v>25000</v>
      </c>
      <c r="H14" s="343">
        <v>50000</v>
      </c>
      <c r="I14" s="343">
        <v>50000</v>
      </c>
      <c r="J14" s="343">
        <v>50000</v>
      </c>
      <c r="K14" s="343">
        <v>9215</v>
      </c>
      <c r="L14" s="343">
        <v>0</v>
      </c>
      <c r="M14" s="343">
        <v>0</v>
      </c>
      <c r="N14" s="343">
        <v>0</v>
      </c>
    </row>
    <row r="15" spans="1:14" ht="22.5">
      <c r="A15" s="341">
        <v>11</v>
      </c>
      <c r="B15" s="342" t="s">
        <v>369</v>
      </c>
      <c r="C15" s="341" t="s">
        <v>413</v>
      </c>
      <c r="D15" s="341" t="s">
        <v>415</v>
      </c>
      <c r="E15" s="343">
        <v>32764</v>
      </c>
      <c r="F15" s="343">
        <v>4100</v>
      </c>
      <c r="G15" s="343">
        <v>4100</v>
      </c>
      <c r="H15" s="343">
        <v>8200</v>
      </c>
      <c r="I15" s="343">
        <v>8200</v>
      </c>
      <c r="J15" s="343">
        <v>8200</v>
      </c>
      <c r="K15" s="343">
        <v>4064</v>
      </c>
      <c r="L15" s="343">
        <v>0</v>
      </c>
      <c r="M15" s="343">
        <v>0</v>
      </c>
      <c r="N15" s="343">
        <v>0</v>
      </c>
    </row>
    <row r="16" spans="1:14" s="306" customFormat="1" ht="12.75">
      <c r="A16" s="344"/>
      <c r="B16" s="345" t="s">
        <v>421</v>
      </c>
      <c r="C16" s="344"/>
      <c r="D16" s="344"/>
      <c r="E16" s="346">
        <f>SUM(E5:E15)</f>
        <v>3009179</v>
      </c>
      <c r="F16" s="346">
        <f aca="true" t="shared" si="0" ref="F16:N16">SUM(F5:F15)</f>
        <v>2168796</v>
      </c>
      <c r="G16" s="346">
        <f t="shared" si="0"/>
        <v>792196</v>
      </c>
      <c r="H16" s="346">
        <f t="shared" si="0"/>
        <v>538832</v>
      </c>
      <c r="I16" s="346">
        <f t="shared" si="0"/>
        <v>230072</v>
      </c>
      <c r="J16" s="346">
        <f t="shared" si="0"/>
        <v>58200</v>
      </c>
      <c r="K16" s="346">
        <f t="shared" si="0"/>
        <v>13279</v>
      </c>
      <c r="L16" s="346">
        <f t="shared" si="0"/>
        <v>0</v>
      </c>
      <c r="M16" s="346">
        <f t="shared" si="0"/>
        <v>0</v>
      </c>
      <c r="N16" s="346">
        <f t="shared" si="0"/>
        <v>0</v>
      </c>
    </row>
    <row r="17" spans="1:14" ht="12.75">
      <c r="A17" s="341"/>
      <c r="B17" s="342" t="s">
        <v>424</v>
      </c>
      <c r="C17" s="341"/>
      <c r="D17" s="341"/>
      <c r="E17" s="343"/>
      <c r="F17" s="343"/>
      <c r="G17" s="343"/>
      <c r="H17" s="343"/>
      <c r="I17" s="343"/>
      <c r="J17" s="343"/>
      <c r="K17" s="343"/>
      <c r="L17" s="343"/>
      <c r="M17" s="343"/>
      <c r="N17" s="343"/>
    </row>
    <row r="18" spans="1:14" ht="22.5">
      <c r="A18" s="341">
        <v>1</v>
      </c>
      <c r="B18" s="342" t="s">
        <v>425</v>
      </c>
      <c r="C18" s="341" t="s">
        <v>413</v>
      </c>
      <c r="D18" s="341" t="s">
        <v>415</v>
      </c>
      <c r="E18" s="343">
        <v>16488</v>
      </c>
      <c r="F18" s="343">
        <v>0</v>
      </c>
      <c r="G18" s="343">
        <v>0</v>
      </c>
      <c r="H18" s="343">
        <v>2068</v>
      </c>
      <c r="I18" s="343">
        <v>4120</v>
      </c>
      <c r="J18" s="343">
        <v>4120</v>
      </c>
      <c r="K18" s="343">
        <v>4120</v>
      </c>
      <c r="L18" s="343">
        <v>2060</v>
      </c>
      <c r="M18" s="343">
        <v>0</v>
      </c>
      <c r="N18" s="343">
        <v>0</v>
      </c>
    </row>
    <row r="19" spans="1:14" ht="22.5">
      <c r="A19" s="347">
        <v>2</v>
      </c>
      <c r="B19" s="348" t="s">
        <v>369</v>
      </c>
      <c r="C19" s="347" t="s">
        <v>413</v>
      </c>
      <c r="D19" s="347" t="s">
        <v>415</v>
      </c>
      <c r="E19" s="349">
        <v>31832</v>
      </c>
      <c r="F19" s="349">
        <v>0</v>
      </c>
      <c r="G19" s="349">
        <v>0</v>
      </c>
      <c r="H19" s="349">
        <v>4000</v>
      </c>
      <c r="I19" s="349">
        <v>8000</v>
      </c>
      <c r="J19" s="349">
        <v>8000</v>
      </c>
      <c r="K19" s="349">
        <v>8000</v>
      </c>
      <c r="L19" s="349">
        <v>3832</v>
      </c>
      <c r="M19" s="343">
        <v>0</v>
      </c>
      <c r="N19" s="343">
        <v>0</v>
      </c>
    </row>
    <row r="20" spans="1:14" ht="12.75">
      <c r="A20" s="341">
        <v>3</v>
      </c>
      <c r="B20" s="342" t="s">
        <v>418</v>
      </c>
      <c r="C20" s="341" t="s">
        <v>411</v>
      </c>
      <c r="D20" s="341" t="s">
        <v>387</v>
      </c>
      <c r="E20" s="343">
        <v>900000</v>
      </c>
      <c r="F20" s="343">
        <v>0</v>
      </c>
      <c r="G20" s="343">
        <v>0</v>
      </c>
      <c r="H20" s="343">
        <v>18750</v>
      </c>
      <c r="I20" s="343">
        <v>225000</v>
      </c>
      <c r="J20" s="343">
        <v>225000</v>
      </c>
      <c r="K20" s="343">
        <v>225000</v>
      </c>
      <c r="L20" s="343">
        <v>206250</v>
      </c>
      <c r="M20" s="343">
        <v>0</v>
      </c>
      <c r="N20" s="343">
        <v>0</v>
      </c>
    </row>
    <row r="21" spans="1:14" ht="12.75">
      <c r="A21" s="350">
        <v>4</v>
      </c>
      <c r="B21" s="351" t="s">
        <v>386</v>
      </c>
      <c r="C21" s="350" t="s">
        <v>411</v>
      </c>
      <c r="D21" s="341" t="s">
        <v>463</v>
      </c>
      <c r="E21" s="352">
        <v>172500</v>
      </c>
      <c r="F21" s="352">
        <v>0</v>
      </c>
      <c r="G21" s="352">
        <v>0</v>
      </c>
      <c r="H21" s="352">
        <v>23948</v>
      </c>
      <c r="I21" s="352">
        <v>28752</v>
      </c>
      <c r="J21" s="352">
        <v>28752</v>
      </c>
      <c r="K21" s="352">
        <v>28752</v>
      </c>
      <c r="L21" s="352">
        <v>28752</v>
      </c>
      <c r="M21" s="352">
        <v>28752</v>
      </c>
      <c r="N21" s="352">
        <v>4792</v>
      </c>
    </row>
    <row r="22" spans="1:14" s="306" customFormat="1" ht="12.75">
      <c r="A22" s="353"/>
      <c r="B22" s="354" t="s">
        <v>421</v>
      </c>
      <c r="C22" s="353"/>
      <c r="D22" s="353"/>
      <c r="E22" s="355">
        <f>SUM(E18:E21)</f>
        <v>1120820</v>
      </c>
      <c r="F22" s="355">
        <f aca="true" t="shared" si="1" ref="F22:N22">SUM(F18:F21)</f>
        <v>0</v>
      </c>
      <c r="G22" s="355">
        <f t="shared" si="1"/>
        <v>0</v>
      </c>
      <c r="H22" s="355">
        <f t="shared" si="1"/>
        <v>48766</v>
      </c>
      <c r="I22" s="355">
        <f t="shared" si="1"/>
        <v>265872</v>
      </c>
      <c r="J22" s="355">
        <f t="shared" si="1"/>
        <v>265872</v>
      </c>
      <c r="K22" s="355">
        <f t="shared" si="1"/>
        <v>265872</v>
      </c>
      <c r="L22" s="355">
        <f t="shared" si="1"/>
        <v>240894</v>
      </c>
      <c r="M22" s="355">
        <f t="shared" si="1"/>
        <v>28752</v>
      </c>
      <c r="N22" s="355">
        <f t="shared" si="1"/>
        <v>4792</v>
      </c>
    </row>
    <row r="23" spans="1:14" s="306" customFormat="1" ht="12.75">
      <c r="A23" s="356"/>
      <c r="B23" s="356" t="s">
        <v>422</v>
      </c>
      <c r="C23" s="356"/>
      <c r="D23" s="356"/>
      <c r="E23" s="357">
        <f aca="true" t="shared" si="2" ref="E23:N23">SUM(E16,E22)</f>
        <v>4129999</v>
      </c>
      <c r="F23" s="357">
        <f t="shared" si="2"/>
        <v>2168796</v>
      </c>
      <c r="G23" s="357">
        <f t="shared" si="2"/>
        <v>792196</v>
      </c>
      <c r="H23" s="357">
        <f t="shared" si="2"/>
        <v>587598</v>
      </c>
      <c r="I23" s="357">
        <f t="shared" si="2"/>
        <v>495944</v>
      </c>
      <c r="J23" s="357">
        <f t="shared" si="2"/>
        <v>324072</v>
      </c>
      <c r="K23" s="357">
        <f t="shared" si="2"/>
        <v>279151</v>
      </c>
      <c r="L23" s="357">
        <f t="shared" si="2"/>
        <v>240894</v>
      </c>
      <c r="M23" s="357">
        <f t="shared" si="2"/>
        <v>28752</v>
      </c>
      <c r="N23" s="357">
        <f t="shared" si="2"/>
        <v>4792</v>
      </c>
    </row>
    <row r="24" spans="1:14" ht="12.75">
      <c r="A24" s="358"/>
      <c r="B24" s="358" t="s">
        <v>282</v>
      </c>
      <c r="C24" s="358"/>
      <c r="D24" s="358"/>
      <c r="E24" s="359">
        <f>SUM(E5,E8,E10,E11,E12,E13,E20,E21)</f>
        <v>3027500</v>
      </c>
      <c r="F24" s="359">
        <f aca="true" t="shared" si="3" ref="F24:N24">SUM(F5,F8,F10,F11,F12,F13,F20,F21)</f>
        <v>1471696</v>
      </c>
      <c r="G24" s="359">
        <f t="shared" si="3"/>
        <v>564096</v>
      </c>
      <c r="H24" s="359">
        <f t="shared" si="3"/>
        <v>439330</v>
      </c>
      <c r="I24" s="359">
        <f t="shared" si="3"/>
        <v>340424</v>
      </c>
      <c r="J24" s="359">
        <f t="shared" si="3"/>
        <v>253752</v>
      </c>
      <c r="K24" s="359">
        <f t="shared" si="3"/>
        <v>253752</v>
      </c>
      <c r="L24" s="359">
        <f t="shared" si="3"/>
        <v>235002</v>
      </c>
      <c r="M24" s="359">
        <f t="shared" si="3"/>
        <v>28752</v>
      </c>
      <c r="N24" s="359">
        <f t="shared" si="3"/>
        <v>4792</v>
      </c>
    </row>
    <row r="25" spans="1:14" ht="12.75">
      <c r="A25" s="358"/>
      <c r="B25" s="358" t="s">
        <v>281</v>
      </c>
      <c r="C25" s="358"/>
      <c r="D25" s="358"/>
      <c r="E25" s="359">
        <f>SUM(E6,E7,E9,E14,E15,E18,E19)</f>
        <v>1102499</v>
      </c>
      <c r="F25" s="359">
        <f aca="true" t="shared" si="4" ref="F25:N25">SUM(F6,F7,F9,F14,F15,F18,F19)</f>
        <v>697100</v>
      </c>
      <c r="G25" s="359">
        <f t="shared" si="4"/>
        <v>228100</v>
      </c>
      <c r="H25" s="359">
        <f t="shared" si="4"/>
        <v>148268</v>
      </c>
      <c r="I25" s="359">
        <f t="shared" si="4"/>
        <v>155520</v>
      </c>
      <c r="J25" s="359">
        <f t="shared" si="4"/>
        <v>70320</v>
      </c>
      <c r="K25" s="359">
        <f t="shared" si="4"/>
        <v>25399</v>
      </c>
      <c r="L25" s="359">
        <f t="shared" si="4"/>
        <v>5892</v>
      </c>
      <c r="M25" s="359">
        <f t="shared" si="4"/>
        <v>0</v>
      </c>
      <c r="N25" s="359">
        <f t="shared" si="4"/>
        <v>0</v>
      </c>
    </row>
  </sheetData>
  <mergeCells count="2">
    <mergeCell ref="K1:M1"/>
    <mergeCell ref="A2:N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9.00390625" defaultRowHeight="12.75"/>
  <cols>
    <col min="1" max="1" width="37.875" style="274" customWidth="1"/>
    <col min="2" max="2" width="21.875" style="274" customWidth="1"/>
    <col min="3" max="4" width="14.875" style="274" customWidth="1"/>
    <col min="5" max="16384" width="9.125" style="274" customWidth="1"/>
  </cols>
  <sheetData>
    <row r="2" spans="1:6" ht="48" customHeight="1">
      <c r="A2" s="276"/>
      <c r="B2" s="276"/>
      <c r="C2" s="433" t="s">
        <v>510</v>
      </c>
      <c r="D2" s="433"/>
      <c r="E2" s="186"/>
      <c r="F2" s="186"/>
    </row>
    <row r="3" spans="1:4" ht="15.75">
      <c r="A3" s="432" t="s">
        <v>438</v>
      </c>
      <c r="B3" s="432"/>
      <c r="C3" s="432"/>
      <c r="D3" s="436"/>
    </row>
    <row r="4" spans="1:3" ht="15.75">
      <c r="A4" s="11"/>
      <c r="B4" s="11"/>
      <c r="C4" s="11"/>
    </row>
    <row r="6" spans="1:4" ht="12.75">
      <c r="A6" s="287" t="s">
        <v>272</v>
      </c>
      <c r="B6" s="430" t="s">
        <v>394</v>
      </c>
      <c r="C6" s="430" t="s">
        <v>398</v>
      </c>
      <c r="D6" s="430" t="s">
        <v>435</v>
      </c>
    </row>
    <row r="7" spans="1:4" ht="27" customHeight="1">
      <c r="A7" s="287" t="s">
        <v>393</v>
      </c>
      <c r="B7" s="431"/>
      <c r="C7" s="431"/>
      <c r="D7" s="431"/>
    </row>
    <row r="8" spans="1:4" ht="12.75">
      <c r="A8" s="281" t="s">
        <v>361</v>
      </c>
      <c r="B8" s="427" t="s">
        <v>362</v>
      </c>
      <c r="C8" s="283">
        <v>337200</v>
      </c>
      <c r="D8" s="283">
        <v>169200</v>
      </c>
    </row>
    <row r="9" spans="1:4" ht="12.75">
      <c r="A9" s="180" t="s">
        <v>363</v>
      </c>
      <c r="B9" s="429"/>
      <c r="C9" s="284"/>
      <c r="D9" s="284"/>
    </row>
    <row r="10" spans="1:4" ht="12.75">
      <c r="A10" s="281" t="s">
        <v>364</v>
      </c>
      <c r="B10" s="427" t="s">
        <v>368</v>
      </c>
      <c r="C10" s="283">
        <v>32764</v>
      </c>
      <c r="D10" s="283">
        <v>28664</v>
      </c>
    </row>
    <row r="11" spans="1:4" ht="25.5">
      <c r="A11" s="282" t="s">
        <v>369</v>
      </c>
      <c r="B11" s="428"/>
      <c r="C11" s="285"/>
      <c r="D11" s="285"/>
    </row>
    <row r="12" spans="1:4" ht="12.75">
      <c r="A12" s="281" t="s">
        <v>364</v>
      </c>
      <c r="B12" s="427" t="s">
        <v>370</v>
      </c>
      <c r="C12" s="284">
        <v>184215</v>
      </c>
      <c r="D12" s="284">
        <v>159215</v>
      </c>
    </row>
    <row r="13" spans="1:4" ht="12.75">
      <c r="A13" s="282" t="s">
        <v>371</v>
      </c>
      <c r="B13" s="428"/>
      <c r="C13" s="284"/>
      <c r="D13" s="284"/>
    </row>
    <row r="14" spans="1:4" ht="12.75">
      <c r="A14" s="281" t="s">
        <v>364</v>
      </c>
      <c r="B14" s="427" t="s">
        <v>391</v>
      </c>
      <c r="C14" s="283">
        <v>16488</v>
      </c>
      <c r="D14" s="283">
        <v>16488</v>
      </c>
    </row>
    <row r="15" spans="1:4" ht="25.5">
      <c r="A15" s="180" t="s">
        <v>390</v>
      </c>
      <c r="B15" s="428"/>
      <c r="C15" s="285"/>
      <c r="D15" s="285"/>
    </row>
    <row r="16" spans="1:4" ht="12.75">
      <c r="A16" s="281" t="s">
        <v>364</v>
      </c>
      <c r="B16" s="427" t="s">
        <v>392</v>
      </c>
      <c r="C16" s="283">
        <v>31832</v>
      </c>
      <c r="D16" s="283">
        <v>31832</v>
      </c>
    </row>
    <row r="17" spans="1:4" ht="25.5">
      <c r="A17" s="282" t="s">
        <v>369</v>
      </c>
      <c r="B17" s="428"/>
      <c r="C17" s="285"/>
      <c r="D17" s="285"/>
    </row>
    <row r="18" spans="1:4" ht="12.75">
      <c r="A18" s="277" t="s">
        <v>281</v>
      </c>
      <c r="B18" s="275"/>
      <c r="C18" s="286">
        <f>SUM(C8,C10,C12,C14,C16)</f>
        <v>602499</v>
      </c>
      <c r="D18" s="286">
        <f>SUM(D8,D10,D12,D14,D16)</f>
        <v>405399</v>
      </c>
    </row>
    <row r="19" spans="1:4" ht="12.75">
      <c r="A19" s="287" t="s">
        <v>29</v>
      </c>
      <c r="B19" s="288"/>
      <c r="C19" s="289">
        <f>SUM(C18)</f>
        <v>602499</v>
      </c>
      <c r="D19" s="289">
        <f>SUM(D18)</f>
        <v>405399</v>
      </c>
    </row>
  </sheetData>
  <mergeCells count="10">
    <mergeCell ref="C2:D2"/>
    <mergeCell ref="B16:B17"/>
    <mergeCell ref="B8:B9"/>
    <mergeCell ref="B12:B13"/>
    <mergeCell ref="B14:B15"/>
    <mergeCell ref="D6:D7"/>
    <mergeCell ref="C6:C7"/>
    <mergeCell ref="A3:D3"/>
    <mergeCell ref="B10:B11"/>
    <mergeCell ref="B6:B7"/>
  </mergeCells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A1" sqref="A1"/>
    </sheetView>
  </sheetViews>
  <sheetFormatPr defaultColWidth="9.00390625" defaultRowHeight="12.75"/>
  <cols>
    <col min="1" max="1" width="37.875" style="274" customWidth="1"/>
    <col min="2" max="2" width="21.875" style="274" customWidth="1"/>
    <col min="3" max="4" width="14.875" style="274" customWidth="1"/>
    <col min="5" max="16384" width="9.125" style="274" customWidth="1"/>
  </cols>
  <sheetData>
    <row r="2" spans="1:5" ht="45" customHeight="1">
      <c r="A2" s="276"/>
      <c r="B2" s="276"/>
      <c r="C2" s="433" t="s">
        <v>511</v>
      </c>
      <c r="D2" s="433"/>
      <c r="E2" s="186"/>
    </row>
    <row r="3" spans="1:4" ht="15.75">
      <c r="A3" s="432" t="s">
        <v>437</v>
      </c>
      <c r="B3" s="432"/>
      <c r="C3" s="432"/>
      <c r="D3" s="436"/>
    </row>
    <row r="4" spans="1:3" ht="15.75">
      <c r="A4" s="11"/>
      <c r="B4" s="11"/>
      <c r="C4" s="11"/>
    </row>
    <row r="6" spans="1:4" ht="12.75">
      <c r="A6" s="287" t="s">
        <v>395</v>
      </c>
      <c r="B6" s="430" t="s">
        <v>397</v>
      </c>
      <c r="C6" s="430" t="s">
        <v>399</v>
      </c>
      <c r="D6" s="430" t="s">
        <v>435</v>
      </c>
    </row>
    <row r="7" spans="1:4" ht="27.75" customHeight="1">
      <c r="A7" s="287" t="s">
        <v>396</v>
      </c>
      <c r="B7" s="431"/>
      <c r="C7" s="431"/>
      <c r="D7" s="431"/>
    </row>
    <row r="8" spans="1:4" ht="12.75">
      <c r="A8" s="281" t="s">
        <v>374</v>
      </c>
      <c r="B8" s="427" t="s">
        <v>375</v>
      </c>
      <c r="C8" s="283">
        <v>500000</v>
      </c>
      <c r="D8" s="283">
        <v>69600</v>
      </c>
    </row>
    <row r="9" spans="1:4" ht="12.75">
      <c r="A9" s="180" t="s">
        <v>376</v>
      </c>
      <c r="B9" s="429"/>
      <c r="C9" s="284"/>
      <c r="D9" s="284"/>
    </row>
    <row r="10" spans="1:4" ht="12.75">
      <c r="A10" s="281" t="s">
        <v>380</v>
      </c>
      <c r="B10" s="427" t="s">
        <v>381</v>
      </c>
      <c r="C10" s="283">
        <v>400000</v>
      </c>
      <c r="D10" s="283">
        <v>95360</v>
      </c>
    </row>
    <row r="11" spans="1:4" ht="12.75">
      <c r="A11" s="180" t="s">
        <v>382</v>
      </c>
      <c r="B11" s="428"/>
      <c r="C11" s="285"/>
      <c r="D11" s="285"/>
    </row>
    <row r="12" spans="1:4" ht="12.75">
      <c r="A12" s="281" t="s">
        <v>380</v>
      </c>
      <c r="B12" s="427" t="s">
        <v>383</v>
      </c>
      <c r="C12" s="283">
        <v>300000</v>
      </c>
      <c r="D12" s="283">
        <v>150000</v>
      </c>
    </row>
    <row r="13" spans="1:4" ht="12.75">
      <c r="A13" s="282" t="s">
        <v>379</v>
      </c>
      <c r="B13" s="428"/>
      <c r="C13" s="285"/>
      <c r="D13" s="285"/>
    </row>
    <row r="14" spans="1:4" ht="25.5">
      <c r="A14" s="281" t="s">
        <v>384</v>
      </c>
      <c r="B14" s="427" t="s">
        <v>385</v>
      </c>
      <c r="C14" s="283">
        <v>110000</v>
      </c>
      <c r="D14" s="283">
        <v>73344</v>
      </c>
    </row>
    <row r="15" spans="1:4" ht="12.75">
      <c r="A15" s="282" t="s">
        <v>386</v>
      </c>
      <c r="B15" s="428"/>
      <c r="C15" s="285"/>
      <c r="D15" s="285"/>
    </row>
    <row r="16" spans="1:4" ht="12.75">
      <c r="A16" s="281" t="s">
        <v>387</v>
      </c>
      <c r="B16" s="427" t="s">
        <v>388</v>
      </c>
      <c r="C16" s="284">
        <v>295000</v>
      </c>
      <c r="D16" s="284">
        <v>95000</v>
      </c>
    </row>
    <row r="17" spans="1:4" ht="12.75">
      <c r="A17" s="282" t="s">
        <v>389</v>
      </c>
      <c r="B17" s="428"/>
      <c r="C17" s="284"/>
      <c r="D17" s="284"/>
    </row>
    <row r="18" spans="1:4" ht="12.75">
      <c r="A18" s="281" t="s">
        <v>387</v>
      </c>
      <c r="B18" s="427" t="s">
        <v>400</v>
      </c>
      <c r="C18" s="283">
        <v>900000</v>
      </c>
      <c r="D18" s="283">
        <v>900000</v>
      </c>
    </row>
    <row r="19" spans="1:4" ht="12.75">
      <c r="A19" s="282" t="s">
        <v>379</v>
      </c>
      <c r="B19" s="428"/>
      <c r="C19" s="285"/>
      <c r="D19" s="285"/>
    </row>
    <row r="20" spans="1:4" ht="25.5">
      <c r="A20" s="281" t="s">
        <v>384</v>
      </c>
      <c r="B20" s="427" t="s">
        <v>483</v>
      </c>
      <c r="C20" s="284">
        <v>172500</v>
      </c>
      <c r="D20" s="284">
        <v>172500</v>
      </c>
    </row>
    <row r="21" spans="1:4" ht="12.75">
      <c r="A21" s="282" t="s">
        <v>386</v>
      </c>
      <c r="B21" s="428"/>
      <c r="C21" s="284"/>
      <c r="D21" s="284"/>
    </row>
    <row r="22" spans="1:4" ht="12.75">
      <c r="A22" s="277" t="s">
        <v>282</v>
      </c>
      <c r="B22" s="275"/>
      <c r="C22" s="286">
        <f>SUM(C8,C10,C12,C14,C16,C18,C20)</f>
        <v>2677500</v>
      </c>
      <c r="D22" s="286">
        <f>SUM(D8,D10,D12,D14,D16,D18,D20)</f>
        <v>1555804</v>
      </c>
    </row>
    <row r="23" spans="1:4" ht="12.75">
      <c r="A23" s="287" t="s">
        <v>29</v>
      </c>
      <c r="B23" s="288"/>
      <c r="C23" s="289">
        <f>SUM(C22)</f>
        <v>2677500</v>
      </c>
      <c r="D23" s="289">
        <f>SUM(D22)</f>
        <v>1555804</v>
      </c>
    </row>
  </sheetData>
  <mergeCells count="12">
    <mergeCell ref="B20:B21"/>
    <mergeCell ref="B8:B9"/>
    <mergeCell ref="B10:B11"/>
    <mergeCell ref="B12:B13"/>
    <mergeCell ref="B14:B15"/>
    <mergeCell ref="B16:B17"/>
    <mergeCell ref="B18:B19"/>
    <mergeCell ref="C2:D2"/>
    <mergeCell ref="B6:B7"/>
    <mergeCell ref="C6:C7"/>
    <mergeCell ref="D6:D7"/>
    <mergeCell ref="A3:D3"/>
  </mergeCells>
  <printOptions/>
  <pageMargins left="0.7874015748031497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5.875" style="158" customWidth="1"/>
    <col min="2" max="2" width="4.375" style="0" customWidth="1"/>
    <col min="3" max="3" width="6.25390625" style="0" customWidth="1"/>
    <col min="4" max="4" width="23.375" style="0" customWidth="1"/>
    <col min="5" max="5" width="10.375" style="0" customWidth="1"/>
    <col min="6" max="6" width="12.375" style="0" customWidth="1"/>
    <col min="7" max="7" width="11.625" style="0" customWidth="1"/>
    <col min="8" max="8" width="11.75390625" style="0" customWidth="1"/>
    <col min="9" max="9" width="11.375" style="0" customWidth="1"/>
    <col min="10" max="10" width="10.25390625" style="0" customWidth="1"/>
    <col min="11" max="11" width="11.125" style="0" customWidth="1"/>
    <col min="12" max="12" width="9.375" style="0" customWidth="1"/>
    <col min="13" max="13" width="10.125" style="0" customWidth="1"/>
    <col min="14" max="14" width="5.375" style="0" customWidth="1"/>
    <col min="15" max="15" width="10.75390625" style="0" customWidth="1"/>
    <col min="16" max="16" width="8.00390625" style="0" customWidth="1"/>
    <col min="17" max="17" width="12.00390625" style="0" customWidth="1"/>
  </cols>
  <sheetData>
    <row r="1" spans="12:15" ht="47.25" customHeight="1">
      <c r="L1" s="8"/>
      <c r="M1" s="448" t="s">
        <v>508</v>
      </c>
      <c r="N1" s="448" t="s">
        <v>305</v>
      </c>
      <c r="O1" s="448" t="s">
        <v>305</v>
      </c>
    </row>
    <row r="2" spans="1:17" ht="20.25">
      <c r="A2" s="454" t="s">
        <v>40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20"/>
      <c r="Q2" s="20"/>
    </row>
    <row r="3" ht="13.5" thickBot="1"/>
    <row r="4" spans="1:15" ht="13.5" customHeight="1" thickTop="1">
      <c r="A4" s="455"/>
      <c r="B4" s="468" t="s">
        <v>0</v>
      </c>
      <c r="C4" s="471" t="s">
        <v>1</v>
      </c>
      <c r="D4" s="465" t="s">
        <v>3</v>
      </c>
      <c r="E4" s="474" t="s">
        <v>36</v>
      </c>
      <c r="F4" s="465" t="s">
        <v>24</v>
      </c>
      <c r="G4" s="252" t="s">
        <v>15</v>
      </c>
      <c r="H4" s="465" t="s">
        <v>21</v>
      </c>
      <c r="I4" s="458" t="s">
        <v>15</v>
      </c>
      <c r="J4" s="459"/>
      <c r="K4" s="459"/>
      <c r="L4" s="459"/>
      <c r="M4" s="459"/>
      <c r="N4" s="460"/>
      <c r="O4" s="449" t="s">
        <v>39</v>
      </c>
    </row>
    <row r="5" spans="1:15" ht="37.5" customHeight="1">
      <c r="A5" s="456"/>
      <c r="B5" s="469"/>
      <c r="C5" s="472"/>
      <c r="D5" s="466"/>
      <c r="E5" s="475"/>
      <c r="F5" s="466"/>
      <c r="G5" s="430" t="s">
        <v>37</v>
      </c>
      <c r="H5" s="466"/>
      <c r="I5" s="461" t="s">
        <v>83</v>
      </c>
      <c r="J5" s="462"/>
      <c r="K5" s="446" t="s">
        <v>84</v>
      </c>
      <c r="L5" s="447"/>
      <c r="M5" s="452" t="s">
        <v>231</v>
      </c>
      <c r="N5" s="463" t="s">
        <v>38</v>
      </c>
      <c r="O5" s="450"/>
    </row>
    <row r="6" spans="1:15" ht="13.5" thickBot="1">
      <c r="A6" s="457"/>
      <c r="B6" s="470"/>
      <c r="C6" s="473"/>
      <c r="D6" s="467"/>
      <c r="E6" s="453"/>
      <c r="F6" s="467"/>
      <c r="G6" s="467"/>
      <c r="H6" s="467"/>
      <c r="I6" s="254" t="s">
        <v>227</v>
      </c>
      <c r="J6" s="254" t="s">
        <v>228</v>
      </c>
      <c r="K6" s="253" t="s">
        <v>229</v>
      </c>
      <c r="L6" s="253" t="s">
        <v>230</v>
      </c>
      <c r="M6" s="453"/>
      <c r="N6" s="464"/>
      <c r="O6" s="451"/>
    </row>
    <row r="7" spans="1:15" s="168" customFormat="1" ht="24.75" customHeight="1" thickTop="1">
      <c r="A7" s="165" t="s">
        <v>202</v>
      </c>
      <c r="B7" s="440" t="s">
        <v>209</v>
      </c>
      <c r="C7" s="441"/>
      <c r="D7" s="442"/>
      <c r="E7" s="169">
        <f>SUM(E8:E9)</f>
        <v>70754</v>
      </c>
      <c r="F7" s="169">
        <f aca="true" t="shared" si="0" ref="F7:O7">SUM(F8:F9)</f>
        <v>399110</v>
      </c>
      <c r="G7" s="169">
        <f t="shared" si="0"/>
        <v>0</v>
      </c>
      <c r="H7" s="169">
        <f t="shared" si="0"/>
        <v>399110</v>
      </c>
      <c r="I7" s="169">
        <f t="shared" si="0"/>
        <v>0</v>
      </c>
      <c r="J7" s="169">
        <f t="shared" si="0"/>
        <v>0</v>
      </c>
      <c r="K7" s="169">
        <f t="shared" si="0"/>
        <v>0</v>
      </c>
      <c r="L7" s="169">
        <f t="shared" si="0"/>
        <v>0</v>
      </c>
      <c r="M7" s="169">
        <f t="shared" si="0"/>
        <v>0</v>
      </c>
      <c r="N7" s="169">
        <f t="shared" si="0"/>
        <v>0</v>
      </c>
      <c r="O7" s="170">
        <f t="shared" si="0"/>
        <v>70754</v>
      </c>
    </row>
    <row r="8" spans="1:15" ht="24.75" customHeight="1">
      <c r="A8" s="159"/>
      <c r="B8" s="155">
        <v>854</v>
      </c>
      <c r="C8" s="162">
        <v>85401</v>
      </c>
      <c r="D8" s="24" t="s">
        <v>48</v>
      </c>
      <c r="E8" s="22">
        <v>70754</v>
      </c>
      <c r="F8" s="22">
        <v>394110</v>
      </c>
      <c r="G8" s="22">
        <v>0</v>
      </c>
      <c r="H8" s="22">
        <v>394110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3">
        <v>70754</v>
      </c>
    </row>
    <row r="9" spans="1:15" ht="24.75" customHeight="1">
      <c r="A9" s="159"/>
      <c r="B9" s="155">
        <v>600</v>
      </c>
      <c r="C9" s="162">
        <v>60016</v>
      </c>
      <c r="D9" s="163" t="s">
        <v>49</v>
      </c>
      <c r="E9" s="22">
        <v>0</v>
      </c>
      <c r="F9" s="22">
        <v>5000</v>
      </c>
      <c r="G9" s="22">
        <v>0</v>
      </c>
      <c r="H9" s="22">
        <v>5000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v>0</v>
      </c>
    </row>
    <row r="10" spans="1:15" s="168" customFormat="1" ht="24.75" customHeight="1">
      <c r="A10" s="165" t="s">
        <v>204</v>
      </c>
      <c r="B10" s="443" t="s">
        <v>233</v>
      </c>
      <c r="C10" s="444"/>
      <c r="D10" s="445"/>
      <c r="E10" s="169">
        <f aca="true" t="shared" si="1" ref="E10:O10">SUM(E11,E15:E16)</f>
        <v>-63332</v>
      </c>
      <c r="F10" s="169">
        <f t="shared" si="1"/>
        <v>4494955</v>
      </c>
      <c r="G10" s="169">
        <f t="shared" si="1"/>
        <v>1304000</v>
      </c>
      <c r="H10" s="169">
        <f t="shared" si="1"/>
        <v>4445802</v>
      </c>
      <c r="I10" s="169">
        <f t="shared" si="1"/>
        <v>1732428</v>
      </c>
      <c r="J10" s="169">
        <f t="shared" si="1"/>
        <v>139660</v>
      </c>
      <c r="K10" s="169">
        <f t="shared" si="1"/>
        <v>335725</v>
      </c>
      <c r="L10" s="169">
        <f t="shared" si="1"/>
        <v>46033</v>
      </c>
      <c r="M10" s="169">
        <f t="shared" si="1"/>
        <v>189000</v>
      </c>
      <c r="N10" s="169">
        <f t="shared" si="1"/>
        <v>0</v>
      </c>
      <c r="O10" s="170">
        <f t="shared" si="1"/>
        <v>-14179</v>
      </c>
    </row>
    <row r="11" spans="1:15" ht="24.75" customHeight="1">
      <c r="A11" s="159"/>
      <c r="B11" s="155">
        <v>854</v>
      </c>
      <c r="C11" s="162"/>
      <c r="D11" s="24" t="s">
        <v>234</v>
      </c>
      <c r="E11" s="22">
        <f>SUM(E12)</f>
        <v>-81280</v>
      </c>
      <c r="F11" s="22">
        <f aca="true" t="shared" si="2" ref="F11:O11">SUM(F12)</f>
        <v>1298145</v>
      </c>
      <c r="G11" s="22">
        <f t="shared" si="2"/>
        <v>1048000</v>
      </c>
      <c r="H11" s="22">
        <f t="shared" si="2"/>
        <v>1298145</v>
      </c>
      <c r="I11" s="22">
        <f t="shared" si="2"/>
        <v>764410</v>
      </c>
      <c r="J11" s="22">
        <f t="shared" si="2"/>
        <v>60400</v>
      </c>
      <c r="K11" s="22">
        <f t="shared" si="2"/>
        <v>148600</v>
      </c>
      <c r="L11" s="22">
        <f t="shared" si="2"/>
        <v>20500</v>
      </c>
      <c r="M11" s="22">
        <f t="shared" si="2"/>
        <v>0</v>
      </c>
      <c r="N11" s="22">
        <f t="shared" si="2"/>
        <v>0</v>
      </c>
      <c r="O11" s="23">
        <f t="shared" si="2"/>
        <v>-81280</v>
      </c>
    </row>
    <row r="12" spans="1:15" ht="24.75" customHeight="1">
      <c r="A12" s="159"/>
      <c r="B12" s="156"/>
      <c r="C12" s="160">
        <v>85404</v>
      </c>
      <c r="D12" s="161" t="s">
        <v>25</v>
      </c>
      <c r="E12" s="21">
        <f>SUM(E13:E14)</f>
        <v>-81280</v>
      </c>
      <c r="F12" s="21">
        <f aca="true" t="shared" si="3" ref="F12:O12">SUM(F13:F14)</f>
        <v>1298145</v>
      </c>
      <c r="G12" s="21">
        <f t="shared" si="3"/>
        <v>1048000</v>
      </c>
      <c r="H12" s="21">
        <f t="shared" si="3"/>
        <v>1298145</v>
      </c>
      <c r="I12" s="21">
        <f t="shared" si="3"/>
        <v>764410</v>
      </c>
      <c r="J12" s="21">
        <f t="shared" si="3"/>
        <v>60400</v>
      </c>
      <c r="K12" s="21">
        <f t="shared" si="3"/>
        <v>148600</v>
      </c>
      <c r="L12" s="21">
        <f t="shared" si="3"/>
        <v>20500</v>
      </c>
      <c r="M12" s="21">
        <f t="shared" si="3"/>
        <v>0</v>
      </c>
      <c r="N12" s="21">
        <f t="shared" si="3"/>
        <v>0</v>
      </c>
      <c r="O12" s="123">
        <f t="shared" si="3"/>
        <v>-81280</v>
      </c>
    </row>
    <row r="13" spans="1:15" ht="24.75" customHeight="1">
      <c r="A13" s="159"/>
      <c r="B13" s="155"/>
      <c r="C13" s="162"/>
      <c r="D13" s="24" t="s">
        <v>26</v>
      </c>
      <c r="E13" s="22">
        <v>-60148</v>
      </c>
      <c r="F13" s="22">
        <v>841835</v>
      </c>
      <c r="G13" s="22">
        <v>713000</v>
      </c>
      <c r="H13" s="22">
        <v>841835</v>
      </c>
      <c r="I13" s="22">
        <v>511720</v>
      </c>
      <c r="J13" s="22">
        <v>40000</v>
      </c>
      <c r="K13" s="22">
        <v>100600</v>
      </c>
      <c r="L13" s="22">
        <v>13900</v>
      </c>
      <c r="M13" s="22">
        <v>0</v>
      </c>
      <c r="N13" s="22">
        <v>0</v>
      </c>
      <c r="O13" s="23">
        <v>-60148</v>
      </c>
    </row>
    <row r="14" spans="1:15" ht="24.75" customHeight="1">
      <c r="A14" s="159"/>
      <c r="B14" s="155"/>
      <c r="C14" s="162"/>
      <c r="D14" s="24" t="s">
        <v>27</v>
      </c>
      <c r="E14" s="22">
        <v>-21132</v>
      </c>
      <c r="F14" s="22">
        <v>456310</v>
      </c>
      <c r="G14" s="22">
        <v>335000</v>
      </c>
      <c r="H14" s="22">
        <v>456310</v>
      </c>
      <c r="I14" s="22">
        <v>252690</v>
      </c>
      <c r="J14" s="22">
        <v>20400</v>
      </c>
      <c r="K14" s="22">
        <v>48000</v>
      </c>
      <c r="L14" s="22">
        <v>6600</v>
      </c>
      <c r="M14" s="22">
        <v>0</v>
      </c>
      <c r="N14" s="22">
        <v>0</v>
      </c>
      <c r="O14" s="23">
        <v>-21132</v>
      </c>
    </row>
    <row r="15" spans="1:15" ht="24.75" customHeight="1">
      <c r="A15" s="159"/>
      <c r="B15" s="155">
        <v>900</v>
      </c>
      <c r="C15" s="162">
        <v>90001</v>
      </c>
      <c r="D15" s="24" t="s">
        <v>41</v>
      </c>
      <c r="E15" s="22">
        <v>71308</v>
      </c>
      <c r="F15" s="22">
        <v>2589410</v>
      </c>
      <c r="G15" s="22">
        <v>256000</v>
      </c>
      <c r="H15" s="22">
        <v>2593617</v>
      </c>
      <c r="I15" s="22">
        <v>722018</v>
      </c>
      <c r="J15" s="22">
        <v>59260</v>
      </c>
      <c r="K15" s="22">
        <v>139625</v>
      </c>
      <c r="L15" s="22">
        <v>18533</v>
      </c>
      <c r="M15" s="22">
        <v>189000</v>
      </c>
      <c r="N15" s="22">
        <v>0</v>
      </c>
      <c r="O15" s="23">
        <v>67101</v>
      </c>
    </row>
    <row r="16" spans="1:15" ht="24.75" customHeight="1">
      <c r="A16" s="159"/>
      <c r="B16" s="157">
        <v>630</v>
      </c>
      <c r="C16" s="164">
        <v>63095</v>
      </c>
      <c r="D16" s="163" t="s">
        <v>53</v>
      </c>
      <c r="E16" s="25">
        <v>-53360</v>
      </c>
      <c r="F16" s="25">
        <v>607400</v>
      </c>
      <c r="G16" s="25">
        <v>0</v>
      </c>
      <c r="H16" s="25">
        <v>554040</v>
      </c>
      <c r="I16" s="25">
        <v>246000</v>
      </c>
      <c r="J16" s="25">
        <v>20000</v>
      </c>
      <c r="K16" s="25">
        <v>47500</v>
      </c>
      <c r="L16" s="25">
        <v>7000</v>
      </c>
      <c r="M16" s="25">
        <v>0</v>
      </c>
      <c r="N16" s="25">
        <v>0</v>
      </c>
      <c r="O16" s="26">
        <v>0</v>
      </c>
    </row>
    <row r="17" spans="1:15" s="168" customFormat="1" ht="24.75" customHeight="1">
      <c r="A17" s="165" t="s">
        <v>206</v>
      </c>
      <c r="B17" s="443" t="s">
        <v>232</v>
      </c>
      <c r="C17" s="444"/>
      <c r="D17" s="445"/>
      <c r="E17" s="166">
        <f>SUM(E18:E19)</f>
        <v>0</v>
      </c>
      <c r="F17" s="166">
        <f aca="true" t="shared" si="4" ref="F17:O17">SUM(F18:F19)</f>
        <v>694123</v>
      </c>
      <c r="G17" s="166">
        <f t="shared" si="4"/>
        <v>620000</v>
      </c>
      <c r="H17" s="166">
        <f t="shared" si="4"/>
        <v>694123</v>
      </c>
      <c r="I17" s="166">
        <f t="shared" si="4"/>
        <v>372986</v>
      </c>
      <c r="J17" s="166">
        <f t="shared" si="4"/>
        <v>0</v>
      </c>
      <c r="K17" s="166">
        <f t="shared" si="4"/>
        <v>66676</v>
      </c>
      <c r="L17" s="166">
        <f t="shared" si="4"/>
        <v>9226</v>
      </c>
      <c r="M17" s="166">
        <f t="shared" si="4"/>
        <v>0</v>
      </c>
      <c r="N17" s="166">
        <f t="shared" si="4"/>
        <v>0</v>
      </c>
      <c r="O17" s="167">
        <f t="shared" si="4"/>
        <v>0</v>
      </c>
    </row>
    <row r="18" spans="1:15" s="1" customFormat="1" ht="24.75" customHeight="1">
      <c r="A18" s="301"/>
      <c r="B18" s="302">
        <v>921</v>
      </c>
      <c r="C18" s="302">
        <v>92116</v>
      </c>
      <c r="D18" s="303" t="s">
        <v>28</v>
      </c>
      <c r="E18" s="25">
        <v>0</v>
      </c>
      <c r="F18" s="25">
        <v>694123</v>
      </c>
      <c r="G18" s="25">
        <v>620000</v>
      </c>
      <c r="H18" s="25">
        <v>694123</v>
      </c>
      <c r="I18" s="25">
        <v>372986</v>
      </c>
      <c r="J18" s="25">
        <v>0</v>
      </c>
      <c r="K18" s="25">
        <v>66676</v>
      </c>
      <c r="L18" s="25">
        <v>9226</v>
      </c>
      <c r="M18" s="25">
        <v>0</v>
      </c>
      <c r="N18" s="25">
        <v>0</v>
      </c>
      <c r="O18" s="26">
        <v>0</v>
      </c>
    </row>
    <row r="19" spans="1:15" s="1" customFormat="1" ht="24.75" customHeight="1" thickBot="1">
      <c r="A19" s="301"/>
      <c r="B19" s="155">
        <v>921</v>
      </c>
      <c r="C19" s="162">
        <v>92195</v>
      </c>
      <c r="D19" s="24" t="s">
        <v>85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1:15" ht="27" customHeight="1" thickBot="1" thickTop="1">
      <c r="A20" s="437" t="s">
        <v>29</v>
      </c>
      <c r="B20" s="438"/>
      <c r="C20" s="438"/>
      <c r="D20" s="439"/>
      <c r="E20" s="255">
        <f aca="true" t="shared" si="5" ref="E20:O20">SUM(E7,E10,E17)</f>
        <v>7422</v>
      </c>
      <c r="F20" s="255">
        <f t="shared" si="5"/>
        <v>5588188</v>
      </c>
      <c r="G20" s="255">
        <f t="shared" si="5"/>
        <v>1924000</v>
      </c>
      <c r="H20" s="255">
        <f t="shared" si="5"/>
        <v>5539035</v>
      </c>
      <c r="I20" s="255">
        <f t="shared" si="5"/>
        <v>2105414</v>
      </c>
      <c r="J20" s="255">
        <f t="shared" si="5"/>
        <v>139660</v>
      </c>
      <c r="K20" s="255">
        <f t="shared" si="5"/>
        <v>402401</v>
      </c>
      <c r="L20" s="255">
        <f t="shared" si="5"/>
        <v>55259</v>
      </c>
      <c r="M20" s="255">
        <f t="shared" si="5"/>
        <v>189000</v>
      </c>
      <c r="N20" s="255">
        <f t="shared" si="5"/>
        <v>0</v>
      </c>
      <c r="O20" s="256">
        <f t="shared" si="5"/>
        <v>56575</v>
      </c>
    </row>
    <row r="21" ht="27" customHeight="1" thickTop="1"/>
  </sheetData>
  <mergeCells count="20">
    <mergeCell ref="H4:H6"/>
    <mergeCell ref="B4:B6"/>
    <mergeCell ref="C4:C6"/>
    <mergeCell ref="D4:D6"/>
    <mergeCell ref="E4:E6"/>
    <mergeCell ref="G5:G6"/>
    <mergeCell ref="K5:L5"/>
    <mergeCell ref="M1:O1"/>
    <mergeCell ref="O4:O6"/>
    <mergeCell ref="M5:M6"/>
    <mergeCell ref="A2:O2"/>
    <mergeCell ref="A4:A6"/>
    <mergeCell ref="I4:N4"/>
    <mergeCell ref="I5:J5"/>
    <mergeCell ref="N5:N6"/>
    <mergeCell ref="F4:F6"/>
    <mergeCell ref="A20:D20"/>
    <mergeCell ref="B7:D7"/>
    <mergeCell ref="B10:D10"/>
    <mergeCell ref="B17:D1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A1" sqref="A1"/>
    </sheetView>
  </sheetViews>
  <sheetFormatPr defaultColWidth="9.00390625" defaultRowHeight="12.75"/>
  <cols>
    <col min="1" max="1" width="3.375" style="171" customWidth="1"/>
    <col min="2" max="2" width="5.75390625" style="171" customWidth="1"/>
    <col min="3" max="3" width="7.375" style="171" customWidth="1"/>
    <col min="4" max="4" width="4.75390625" style="171" customWidth="1"/>
    <col min="5" max="5" width="41.375" style="171" customWidth="1"/>
    <col min="6" max="6" width="23.125" style="171" customWidth="1"/>
    <col min="7" max="16384" width="9.125" style="171" customWidth="1"/>
  </cols>
  <sheetData>
    <row r="1" spans="6:8" ht="12.75">
      <c r="F1" s="186"/>
      <c r="G1" s="8"/>
      <c r="H1" s="8"/>
    </row>
    <row r="2" spans="2:6" ht="19.5">
      <c r="B2" s="480" t="s">
        <v>321</v>
      </c>
      <c r="C2" s="480"/>
      <c r="D2" s="480"/>
      <c r="E2" s="480"/>
      <c r="F2" s="480"/>
    </row>
    <row r="4" spans="2:6" ht="20.25">
      <c r="B4" s="479" t="s">
        <v>18</v>
      </c>
      <c r="C4" s="479"/>
      <c r="D4" s="479"/>
      <c r="E4" s="479"/>
      <c r="F4" s="479"/>
    </row>
    <row r="5" ht="13.5" thickBot="1"/>
    <row r="6" spans="2:6" ht="14.25" thickBot="1" thickTop="1">
      <c r="B6" s="257" t="s">
        <v>0</v>
      </c>
      <c r="C6" s="258" t="s">
        <v>1</v>
      </c>
      <c r="D6" s="259" t="s">
        <v>2</v>
      </c>
      <c r="E6" s="260" t="s">
        <v>3</v>
      </c>
      <c r="F6" s="261" t="s">
        <v>314</v>
      </c>
    </row>
    <row r="7" spans="2:6" ht="13.5" thickTop="1">
      <c r="B7" s="176"/>
      <c r="C7" s="177"/>
      <c r="D7" s="174"/>
      <c r="E7" s="180"/>
      <c r="F7" s="179"/>
    </row>
    <row r="8" spans="2:6" ht="12.75">
      <c r="B8" s="176">
        <v>854</v>
      </c>
      <c r="C8" s="177"/>
      <c r="D8" s="177"/>
      <c r="E8" s="178" t="s">
        <v>234</v>
      </c>
      <c r="F8" s="179">
        <f>SUM(F9)</f>
        <v>1298145</v>
      </c>
    </row>
    <row r="9" spans="2:6" ht="12.75">
      <c r="B9" s="173"/>
      <c r="C9" s="174">
        <v>85404</v>
      </c>
      <c r="D9" s="174"/>
      <c r="E9" s="180" t="s">
        <v>235</v>
      </c>
      <c r="F9" s="290">
        <f>SUM(F10,F13)</f>
        <v>1298145</v>
      </c>
    </row>
    <row r="10" spans="2:6" ht="12.75">
      <c r="B10" s="181"/>
      <c r="C10" s="182"/>
      <c r="D10" s="182" t="s">
        <v>77</v>
      </c>
      <c r="E10" s="180" t="s">
        <v>16</v>
      </c>
      <c r="F10" s="175">
        <f>SUM(F11:F12)</f>
        <v>250145</v>
      </c>
    </row>
    <row r="11" spans="2:6" ht="12.75">
      <c r="B11" s="173"/>
      <c r="C11" s="174"/>
      <c r="D11" s="174" t="s">
        <v>5</v>
      </c>
      <c r="E11" s="180" t="s">
        <v>35</v>
      </c>
      <c r="F11" s="175">
        <v>130130</v>
      </c>
    </row>
    <row r="12" spans="2:6" ht="12.75">
      <c r="B12" s="173"/>
      <c r="C12" s="174"/>
      <c r="D12" s="174" t="s">
        <v>5</v>
      </c>
      <c r="E12" s="180" t="s">
        <v>19</v>
      </c>
      <c r="F12" s="175">
        <v>120015</v>
      </c>
    </row>
    <row r="13" spans="2:6" ht="12.75">
      <c r="B13" s="173"/>
      <c r="C13" s="174"/>
      <c r="D13" s="174">
        <v>251</v>
      </c>
      <c r="E13" s="180" t="s">
        <v>20</v>
      </c>
      <c r="F13" s="175">
        <v>1048000</v>
      </c>
    </row>
    <row r="14" spans="2:6" ht="13.5" thickBot="1">
      <c r="B14" s="173"/>
      <c r="C14" s="174"/>
      <c r="D14" s="174"/>
      <c r="E14" s="180"/>
      <c r="F14" s="175"/>
    </row>
    <row r="15" spans="2:6" ht="14.25" thickBot="1" thickTop="1">
      <c r="B15" s="476" t="s">
        <v>17</v>
      </c>
      <c r="C15" s="477"/>
      <c r="D15" s="477"/>
      <c r="E15" s="478"/>
      <c r="F15" s="262">
        <f>SUM(F8)</f>
        <v>1298145</v>
      </c>
    </row>
    <row r="16" ht="13.5" thickTop="1"/>
    <row r="17" spans="2:6" ht="20.25">
      <c r="B17" s="479" t="s">
        <v>21</v>
      </c>
      <c r="C17" s="479"/>
      <c r="D17" s="479"/>
      <c r="E17" s="479"/>
      <c r="F17" s="479"/>
    </row>
    <row r="18" spans="2:6" ht="21" thickBot="1">
      <c r="B18" s="172"/>
      <c r="C18" s="172"/>
      <c r="D18" s="172"/>
      <c r="E18" s="172"/>
      <c r="F18" s="172"/>
    </row>
    <row r="19" spans="2:6" ht="14.25" thickBot="1" thickTop="1">
      <c r="B19" s="257" t="s">
        <v>0</v>
      </c>
      <c r="C19" s="258" t="s">
        <v>1</v>
      </c>
      <c r="D19" s="259" t="s">
        <v>2</v>
      </c>
      <c r="E19" s="260" t="s">
        <v>3</v>
      </c>
      <c r="F19" s="261" t="s">
        <v>314</v>
      </c>
    </row>
    <row r="20" spans="2:6" ht="13.5" thickTop="1">
      <c r="B20" s="173"/>
      <c r="C20" s="174"/>
      <c r="D20" s="174"/>
      <c r="E20" s="183"/>
      <c r="F20" s="184"/>
    </row>
    <row r="21" spans="2:6" ht="12.75">
      <c r="B21" s="176">
        <v>854</v>
      </c>
      <c r="C21" s="177"/>
      <c r="D21" s="177"/>
      <c r="E21" s="178" t="s">
        <v>234</v>
      </c>
      <c r="F21" s="179">
        <f>SUM(F22)</f>
        <v>1298145</v>
      </c>
    </row>
    <row r="22" spans="2:6" ht="12.75">
      <c r="B22" s="173"/>
      <c r="C22" s="174">
        <v>85404</v>
      </c>
      <c r="D22" s="174"/>
      <c r="E22" s="180" t="s">
        <v>235</v>
      </c>
      <c r="F22" s="175">
        <f>SUM(F23:F36)</f>
        <v>1298145</v>
      </c>
    </row>
    <row r="23" spans="2:6" ht="12.75">
      <c r="B23" s="173"/>
      <c r="C23" s="174"/>
      <c r="D23" s="174">
        <v>3020</v>
      </c>
      <c r="E23" s="183" t="s">
        <v>8</v>
      </c>
      <c r="F23" s="175">
        <v>1576</v>
      </c>
    </row>
    <row r="24" spans="2:6" ht="12.75">
      <c r="B24" s="173"/>
      <c r="C24" s="174"/>
      <c r="D24" s="174">
        <v>3250</v>
      </c>
      <c r="E24" s="183" t="s">
        <v>9</v>
      </c>
      <c r="F24" s="175">
        <v>1500</v>
      </c>
    </row>
    <row r="25" spans="2:6" ht="12.75">
      <c r="B25" s="173"/>
      <c r="C25" s="174"/>
      <c r="D25" s="174">
        <v>4010</v>
      </c>
      <c r="E25" s="183" t="s">
        <v>6</v>
      </c>
      <c r="F25" s="175">
        <v>764410</v>
      </c>
    </row>
    <row r="26" spans="2:6" ht="12.75">
      <c r="B26" s="173"/>
      <c r="C26" s="174"/>
      <c r="D26" s="174">
        <v>4040</v>
      </c>
      <c r="E26" s="183" t="s">
        <v>7</v>
      </c>
      <c r="F26" s="175">
        <v>60400</v>
      </c>
    </row>
    <row r="27" spans="2:6" ht="12.75">
      <c r="B27" s="173"/>
      <c r="C27" s="174"/>
      <c r="D27" s="174">
        <v>4110</v>
      </c>
      <c r="E27" s="183" t="s">
        <v>12</v>
      </c>
      <c r="F27" s="175">
        <v>148600</v>
      </c>
    </row>
    <row r="28" spans="2:6" ht="12.75">
      <c r="B28" s="173"/>
      <c r="C28" s="174"/>
      <c r="D28" s="174">
        <v>4120</v>
      </c>
      <c r="E28" s="183" t="s">
        <v>11</v>
      </c>
      <c r="F28" s="175">
        <v>20500</v>
      </c>
    </row>
    <row r="29" spans="2:6" ht="12.75">
      <c r="B29" s="173"/>
      <c r="C29" s="174"/>
      <c r="D29" s="174">
        <v>4210</v>
      </c>
      <c r="E29" s="183" t="s">
        <v>78</v>
      </c>
      <c r="F29" s="175">
        <v>46822</v>
      </c>
    </row>
    <row r="30" spans="2:6" ht="12.75">
      <c r="B30" s="173"/>
      <c r="C30" s="174"/>
      <c r="D30" s="174">
        <v>4220</v>
      </c>
      <c r="E30" s="183" t="s">
        <v>225</v>
      </c>
      <c r="F30" s="175">
        <v>130130</v>
      </c>
    </row>
    <row r="31" spans="2:6" ht="25.5">
      <c r="B31" s="173"/>
      <c r="C31" s="174"/>
      <c r="D31" s="174">
        <v>4240</v>
      </c>
      <c r="E31" s="183" t="s">
        <v>166</v>
      </c>
      <c r="F31" s="175">
        <v>4866</v>
      </c>
    </row>
    <row r="32" spans="2:6" ht="12.75">
      <c r="B32" s="173"/>
      <c r="C32" s="174"/>
      <c r="D32" s="174">
        <v>4260</v>
      </c>
      <c r="E32" s="183" t="s">
        <v>79</v>
      </c>
      <c r="F32" s="175">
        <v>38000</v>
      </c>
    </row>
    <row r="33" spans="2:6" ht="12.75">
      <c r="B33" s="173"/>
      <c r="C33" s="174"/>
      <c r="D33" s="174">
        <v>4270</v>
      </c>
      <c r="E33" s="183" t="s">
        <v>80</v>
      </c>
      <c r="F33" s="175">
        <v>18000</v>
      </c>
    </row>
    <row r="34" spans="2:6" ht="12.75">
      <c r="B34" s="173"/>
      <c r="C34" s="174"/>
      <c r="D34" s="174">
        <v>4280</v>
      </c>
      <c r="E34" s="183" t="s">
        <v>154</v>
      </c>
      <c r="F34" s="175">
        <v>2500</v>
      </c>
    </row>
    <row r="35" spans="2:6" ht="12.75">
      <c r="B35" s="173"/>
      <c r="C35" s="174"/>
      <c r="D35" s="174">
        <v>4300</v>
      </c>
      <c r="E35" s="183" t="s">
        <v>81</v>
      </c>
      <c r="F35" s="175">
        <v>14000</v>
      </c>
    </row>
    <row r="36" spans="2:6" ht="25.5">
      <c r="B36" s="173"/>
      <c r="C36" s="174"/>
      <c r="D36" s="174">
        <v>4440</v>
      </c>
      <c r="E36" s="183" t="s">
        <v>14</v>
      </c>
      <c r="F36" s="175">
        <v>46841</v>
      </c>
    </row>
    <row r="37" spans="2:6" ht="13.5" thickBot="1">
      <c r="B37" s="173"/>
      <c r="C37" s="174"/>
      <c r="D37" s="174"/>
      <c r="E37" s="183"/>
      <c r="F37" s="175"/>
    </row>
    <row r="38" spans="2:6" ht="14.25" thickBot="1" thickTop="1">
      <c r="B38" s="476" t="s">
        <v>22</v>
      </c>
      <c r="C38" s="477"/>
      <c r="D38" s="477"/>
      <c r="E38" s="478"/>
      <c r="F38" s="262">
        <f>SUM(F21)</f>
        <v>1298145</v>
      </c>
    </row>
    <row r="39" ht="13.5" thickTop="1"/>
  </sheetData>
  <mergeCells count="5">
    <mergeCell ref="B38:E38"/>
    <mergeCell ref="B17:F17"/>
    <mergeCell ref="B4:F4"/>
    <mergeCell ref="B2:F2"/>
    <mergeCell ref="B15:E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71" customWidth="1"/>
    <col min="2" max="2" width="5.125" style="171" customWidth="1"/>
    <col min="3" max="3" width="7.00390625" style="171" customWidth="1"/>
    <col min="4" max="4" width="5.125" style="171" customWidth="1"/>
    <col min="5" max="5" width="42.00390625" style="171" customWidth="1"/>
    <col min="6" max="6" width="23.00390625" style="171" customWidth="1"/>
    <col min="7" max="16384" width="9.125" style="171" customWidth="1"/>
  </cols>
  <sheetData>
    <row r="1" spans="6:8" ht="12.75">
      <c r="F1" s="186"/>
      <c r="G1" s="8"/>
      <c r="H1" s="8"/>
    </row>
    <row r="2" spans="2:6" ht="19.5">
      <c r="B2" s="480" t="s">
        <v>322</v>
      </c>
      <c r="C2" s="480"/>
      <c r="D2" s="480"/>
      <c r="E2" s="480"/>
      <c r="F2" s="480"/>
    </row>
    <row r="4" spans="2:6" ht="20.25">
      <c r="B4" s="479" t="s">
        <v>18</v>
      </c>
      <c r="C4" s="479"/>
      <c r="D4" s="479"/>
      <c r="E4" s="479"/>
      <c r="F4" s="479"/>
    </row>
    <row r="5" ht="13.5" thickBot="1"/>
    <row r="6" spans="2:6" ht="14.25" thickBot="1" thickTop="1">
      <c r="B6" s="263" t="s">
        <v>0</v>
      </c>
      <c r="C6" s="264" t="s">
        <v>1</v>
      </c>
      <c r="D6" s="259" t="s">
        <v>2</v>
      </c>
      <c r="E6" s="260" t="s">
        <v>3</v>
      </c>
      <c r="F6" s="261" t="s">
        <v>314</v>
      </c>
    </row>
    <row r="7" spans="2:6" ht="13.5" thickTop="1">
      <c r="B7" s="176"/>
      <c r="C7" s="177"/>
      <c r="D7" s="174"/>
      <c r="E7" s="180"/>
      <c r="F7" s="179"/>
    </row>
    <row r="8" spans="2:6" ht="12.75">
      <c r="B8" s="176">
        <v>854</v>
      </c>
      <c r="C8" s="177"/>
      <c r="D8" s="177"/>
      <c r="E8" s="178" t="s">
        <v>234</v>
      </c>
      <c r="F8" s="179">
        <f>SUM(F9)</f>
        <v>841835</v>
      </c>
    </row>
    <row r="9" spans="2:6" ht="12.75">
      <c r="B9" s="173"/>
      <c r="C9" s="174">
        <v>85404</v>
      </c>
      <c r="D9" s="174"/>
      <c r="E9" s="180" t="s">
        <v>235</v>
      </c>
      <c r="F9" s="290">
        <f>SUM(F10,F13)</f>
        <v>841835</v>
      </c>
    </row>
    <row r="10" spans="2:6" ht="12.75">
      <c r="B10" s="181"/>
      <c r="C10" s="182"/>
      <c r="D10" s="182" t="s">
        <v>77</v>
      </c>
      <c r="E10" s="180" t="s">
        <v>16</v>
      </c>
      <c r="F10" s="175">
        <f>SUM(F11:F12)</f>
        <v>128835</v>
      </c>
    </row>
    <row r="11" spans="2:6" ht="12.75">
      <c r="B11" s="173"/>
      <c r="C11" s="174"/>
      <c r="D11" s="174" t="s">
        <v>5</v>
      </c>
      <c r="E11" s="180" t="s">
        <v>35</v>
      </c>
      <c r="F11" s="175">
        <v>69300</v>
      </c>
    </row>
    <row r="12" spans="2:6" ht="12.75">
      <c r="B12" s="173"/>
      <c r="C12" s="174"/>
      <c r="D12" s="174" t="s">
        <v>5</v>
      </c>
      <c r="E12" s="180" t="s">
        <v>19</v>
      </c>
      <c r="F12" s="175">
        <v>59535</v>
      </c>
    </row>
    <row r="13" spans="2:6" ht="12.75">
      <c r="B13" s="173"/>
      <c r="C13" s="174"/>
      <c r="D13" s="174">
        <v>251</v>
      </c>
      <c r="E13" s="180" t="s">
        <v>20</v>
      </c>
      <c r="F13" s="175">
        <v>713000</v>
      </c>
    </row>
    <row r="14" spans="2:6" ht="13.5" thickBot="1">
      <c r="B14" s="173"/>
      <c r="C14" s="174"/>
      <c r="D14" s="174"/>
      <c r="E14" s="180"/>
      <c r="F14" s="175"/>
    </row>
    <row r="15" spans="2:6" ht="14.25" thickBot="1" thickTop="1">
      <c r="B15" s="476" t="s">
        <v>17</v>
      </c>
      <c r="C15" s="477"/>
      <c r="D15" s="477"/>
      <c r="E15" s="478"/>
      <c r="F15" s="262">
        <f>SUM(F8)</f>
        <v>841835</v>
      </c>
    </row>
    <row r="16" ht="13.5" thickTop="1"/>
    <row r="17" spans="2:6" ht="20.25">
      <c r="B17" s="479" t="s">
        <v>21</v>
      </c>
      <c r="C17" s="479"/>
      <c r="D17" s="479"/>
      <c r="E17" s="479"/>
      <c r="F17" s="479"/>
    </row>
    <row r="18" spans="2:6" ht="21" thickBot="1">
      <c r="B18" s="172"/>
      <c r="C18" s="172"/>
      <c r="D18" s="172"/>
      <c r="E18" s="172"/>
      <c r="F18" s="172"/>
    </row>
    <row r="19" spans="2:6" ht="14.25" thickBot="1" thickTop="1">
      <c r="B19" s="263" t="s">
        <v>0</v>
      </c>
      <c r="C19" s="264" t="s">
        <v>1</v>
      </c>
      <c r="D19" s="259" t="s">
        <v>2</v>
      </c>
      <c r="E19" s="260" t="s">
        <v>3</v>
      </c>
      <c r="F19" s="261" t="s">
        <v>314</v>
      </c>
    </row>
    <row r="20" spans="2:6" ht="13.5" thickTop="1">
      <c r="B20" s="173"/>
      <c r="C20" s="174"/>
      <c r="D20" s="174"/>
      <c r="E20" s="183"/>
      <c r="F20" s="184"/>
    </row>
    <row r="21" spans="2:6" ht="12.75">
      <c r="B21" s="176">
        <v>854</v>
      </c>
      <c r="C21" s="177"/>
      <c r="D21" s="177"/>
      <c r="E21" s="178" t="s">
        <v>234</v>
      </c>
      <c r="F21" s="179">
        <f>SUM(F22)</f>
        <v>841835</v>
      </c>
    </row>
    <row r="22" spans="2:6" ht="12.75">
      <c r="B22" s="173"/>
      <c r="C22" s="174">
        <v>85404</v>
      </c>
      <c r="D22" s="174"/>
      <c r="E22" s="180" t="s">
        <v>235</v>
      </c>
      <c r="F22" s="175">
        <f>SUM(F23:F36)</f>
        <v>841835</v>
      </c>
    </row>
    <row r="23" spans="2:6" ht="12.75">
      <c r="B23" s="173"/>
      <c r="C23" s="174"/>
      <c r="D23" s="174">
        <v>3020</v>
      </c>
      <c r="E23" s="183" t="s">
        <v>8</v>
      </c>
      <c r="F23" s="175">
        <v>1097</v>
      </c>
    </row>
    <row r="24" spans="2:6" ht="12.75">
      <c r="B24" s="173"/>
      <c r="C24" s="174"/>
      <c r="D24" s="174">
        <v>3250</v>
      </c>
      <c r="E24" s="183" t="s">
        <v>9</v>
      </c>
      <c r="F24" s="175">
        <v>1000</v>
      </c>
    </row>
    <row r="25" spans="2:6" ht="12.75">
      <c r="B25" s="173"/>
      <c r="C25" s="174"/>
      <c r="D25" s="174">
        <v>4010</v>
      </c>
      <c r="E25" s="183" t="s">
        <v>6</v>
      </c>
      <c r="F25" s="175">
        <v>511720</v>
      </c>
    </row>
    <row r="26" spans="2:6" ht="12.75">
      <c r="B26" s="173"/>
      <c r="C26" s="174"/>
      <c r="D26" s="174">
        <v>4040</v>
      </c>
      <c r="E26" s="183" t="s">
        <v>7</v>
      </c>
      <c r="F26" s="175">
        <v>40000</v>
      </c>
    </row>
    <row r="27" spans="2:6" ht="12.75">
      <c r="B27" s="173"/>
      <c r="C27" s="174"/>
      <c r="D27" s="174">
        <v>4110</v>
      </c>
      <c r="E27" s="183" t="s">
        <v>12</v>
      </c>
      <c r="F27" s="175">
        <v>100600</v>
      </c>
    </row>
    <row r="28" spans="2:6" ht="12.75">
      <c r="B28" s="173"/>
      <c r="C28" s="174"/>
      <c r="D28" s="174">
        <v>4120</v>
      </c>
      <c r="E28" s="183" t="s">
        <v>11</v>
      </c>
      <c r="F28" s="175">
        <v>13900</v>
      </c>
    </row>
    <row r="29" spans="2:6" ht="12.75">
      <c r="B29" s="173"/>
      <c r="C29" s="174"/>
      <c r="D29" s="174">
        <v>4210</v>
      </c>
      <c r="E29" s="183" t="s">
        <v>78</v>
      </c>
      <c r="F29" s="175">
        <v>18822</v>
      </c>
    </row>
    <row r="30" spans="2:6" ht="12.75">
      <c r="B30" s="173"/>
      <c r="C30" s="174"/>
      <c r="D30" s="174">
        <v>4220</v>
      </c>
      <c r="E30" s="183" t="s">
        <v>268</v>
      </c>
      <c r="F30" s="175">
        <v>70070</v>
      </c>
    </row>
    <row r="31" spans="2:6" ht="25.5">
      <c r="B31" s="173"/>
      <c r="C31" s="174"/>
      <c r="D31" s="174">
        <v>4240</v>
      </c>
      <c r="E31" s="183" t="s">
        <v>166</v>
      </c>
      <c r="F31" s="175">
        <v>3000</v>
      </c>
    </row>
    <row r="32" spans="2:6" ht="12.75">
      <c r="B32" s="173"/>
      <c r="C32" s="174"/>
      <c r="D32" s="174">
        <v>4260</v>
      </c>
      <c r="E32" s="183" t="s">
        <v>79</v>
      </c>
      <c r="F32" s="175">
        <v>30000</v>
      </c>
    </row>
    <row r="33" spans="2:6" ht="12.75">
      <c r="B33" s="173"/>
      <c r="C33" s="174"/>
      <c r="D33" s="174">
        <v>4270</v>
      </c>
      <c r="E33" s="183" t="s">
        <v>80</v>
      </c>
      <c r="F33" s="175">
        <v>11000</v>
      </c>
    </row>
    <row r="34" spans="2:6" ht="12.75">
      <c r="B34" s="173"/>
      <c r="C34" s="174"/>
      <c r="D34" s="174">
        <v>4280</v>
      </c>
      <c r="E34" s="183" t="s">
        <v>154</v>
      </c>
      <c r="F34" s="175">
        <v>1500</v>
      </c>
    </row>
    <row r="35" spans="2:6" ht="12.75">
      <c r="B35" s="173"/>
      <c r="C35" s="174"/>
      <c r="D35" s="174">
        <v>4300</v>
      </c>
      <c r="E35" s="183" t="s">
        <v>81</v>
      </c>
      <c r="F35" s="175">
        <v>8000</v>
      </c>
    </row>
    <row r="36" spans="2:6" ht="25.5">
      <c r="B36" s="173"/>
      <c r="C36" s="174"/>
      <c r="D36" s="174">
        <v>4440</v>
      </c>
      <c r="E36" s="183" t="s">
        <v>14</v>
      </c>
      <c r="F36" s="175">
        <v>31126</v>
      </c>
    </row>
    <row r="37" spans="2:6" ht="13.5" thickBot="1">
      <c r="B37" s="173"/>
      <c r="C37" s="174"/>
      <c r="D37" s="174"/>
      <c r="E37" s="183"/>
      <c r="F37" s="175"/>
    </row>
    <row r="38" spans="2:6" ht="14.25" thickBot="1" thickTop="1">
      <c r="B38" s="476" t="s">
        <v>22</v>
      </c>
      <c r="C38" s="477"/>
      <c r="D38" s="477"/>
      <c r="E38" s="478"/>
      <c r="F38" s="262">
        <f>SUM(F21)</f>
        <v>841835</v>
      </c>
    </row>
    <row r="39" ht="13.5" thickTop="1"/>
  </sheetData>
  <mergeCells count="5">
    <mergeCell ref="B38:E38"/>
    <mergeCell ref="B2:F2"/>
    <mergeCell ref="B4:F4"/>
    <mergeCell ref="B15:E15"/>
    <mergeCell ref="B17:F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A1" sqref="A1"/>
    </sheetView>
  </sheetViews>
  <sheetFormatPr defaultColWidth="9.00390625" defaultRowHeight="12.75"/>
  <cols>
    <col min="1" max="1" width="5.625" style="278" customWidth="1"/>
    <col min="2" max="2" width="6.625" style="278" customWidth="1"/>
    <col min="3" max="3" width="4.75390625" style="278" customWidth="1"/>
    <col min="4" max="4" width="57.375" style="80" customWidth="1"/>
    <col min="5" max="5" width="20.125" style="80" customWidth="1"/>
    <col min="6" max="7" width="12.75390625" style="80" customWidth="1"/>
    <col min="8" max="16384" width="7.875" style="80" customWidth="1"/>
  </cols>
  <sheetData>
    <row r="1" spans="5:6" ht="56.25">
      <c r="E1" s="186" t="s">
        <v>496</v>
      </c>
      <c r="F1" s="312"/>
    </row>
    <row r="2" spans="1:7" s="279" customFormat="1" ht="20.25">
      <c r="A2" s="399" t="s">
        <v>308</v>
      </c>
      <c r="B2" s="399"/>
      <c r="C2" s="399"/>
      <c r="D2" s="399"/>
      <c r="E2" s="399"/>
      <c r="F2" s="274"/>
      <c r="G2" s="274"/>
    </row>
    <row r="3" s="279" customFormat="1" ht="21" thickBot="1"/>
    <row r="4" spans="1:5" s="280" customFormat="1" ht="16.5" thickBot="1" thickTop="1">
      <c r="A4" s="194" t="s">
        <v>0</v>
      </c>
      <c r="B4" s="195" t="s">
        <v>1</v>
      </c>
      <c r="C4" s="196" t="s">
        <v>2</v>
      </c>
      <c r="D4" s="196" t="s">
        <v>3</v>
      </c>
      <c r="E4" s="197" t="s">
        <v>309</v>
      </c>
    </row>
    <row r="5" spans="1:5" s="142" customFormat="1" ht="13.5" thickTop="1">
      <c r="A5" s="128" t="s">
        <v>122</v>
      </c>
      <c r="B5" s="129"/>
      <c r="C5" s="149"/>
      <c r="D5" s="129" t="s">
        <v>70</v>
      </c>
      <c r="E5" s="296">
        <f>SUM(E7)</f>
        <v>400385</v>
      </c>
    </row>
    <row r="6" spans="1:5" s="142" customFormat="1" ht="12.75">
      <c r="A6" s="130"/>
      <c r="B6" s="131"/>
      <c r="C6" s="150"/>
      <c r="D6" s="132"/>
      <c r="E6" s="294"/>
    </row>
    <row r="7" spans="1:5" s="142" customFormat="1" ht="12.75">
      <c r="A7" s="133"/>
      <c r="B7" s="134" t="s">
        <v>123</v>
      </c>
      <c r="C7" s="151"/>
      <c r="D7" s="135" t="s">
        <v>124</v>
      </c>
      <c r="E7" s="295">
        <f>SUM(E8)</f>
        <v>400385</v>
      </c>
    </row>
    <row r="8" spans="1:5" s="142" customFormat="1" ht="38.25">
      <c r="A8" s="130"/>
      <c r="B8" s="131"/>
      <c r="C8" s="150" t="s">
        <v>459</v>
      </c>
      <c r="D8" s="132" t="s">
        <v>460</v>
      </c>
      <c r="E8" s="294">
        <v>400385</v>
      </c>
    </row>
    <row r="9" spans="1:5" s="142" customFormat="1" ht="12.75">
      <c r="A9" s="130"/>
      <c r="B9" s="131"/>
      <c r="C9" s="150"/>
      <c r="D9" s="132"/>
      <c r="E9" s="294"/>
    </row>
    <row r="10" spans="1:5" ht="14.25">
      <c r="A10" s="27">
        <v>700</v>
      </c>
      <c r="B10" s="28"/>
      <c r="C10" s="29"/>
      <c r="D10" s="28" t="s">
        <v>58</v>
      </c>
      <c r="E10" s="42">
        <f>SUM(E12)</f>
        <v>4209500</v>
      </c>
    </row>
    <row r="11" spans="1:5" ht="14.25">
      <c r="A11" s="31"/>
      <c r="B11" s="32"/>
      <c r="C11" s="33"/>
      <c r="D11" s="32"/>
      <c r="E11" s="47"/>
    </row>
    <row r="12" spans="1:5" ht="14.25">
      <c r="A12" s="31"/>
      <c r="B12" s="32">
        <v>70005</v>
      </c>
      <c r="C12" s="33"/>
      <c r="D12" s="52" t="s">
        <v>86</v>
      </c>
      <c r="E12" s="47">
        <f>SUM(E13:E17)</f>
        <v>4209500</v>
      </c>
    </row>
    <row r="13" spans="1:5" ht="25.5">
      <c r="A13" s="39"/>
      <c r="B13" s="40"/>
      <c r="C13" s="53" t="s">
        <v>331</v>
      </c>
      <c r="D13" s="50" t="s">
        <v>87</v>
      </c>
      <c r="E13" s="224">
        <v>50000</v>
      </c>
    </row>
    <row r="14" spans="1:5" ht="51">
      <c r="A14" s="39"/>
      <c r="B14" s="40"/>
      <c r="C14" s="53" t="s">
        <v>332</v>
      </c>
      <c r="D14" s="50" t="s">
        <v>265</v>
      </c>
      <c r="E14" s="224">
        <v>2566000</v>
      </c>
    </row>
    <row r="15" spans="1:5" ht="25.5">
      <c r="A15" s="39"/>
      <c r="B15" s="40"/>
      <c r="C15" s="53" t="s">
        <v>333</v>
      </c>
      <c r="D15" s="50" t="s">
        <v>250</v>
      </c>
      <c r="E15" s="224">
        <v>3500</v>
      </c>
    </row>
    <row r="16" spans="1:5" ht="25.5">
      <c r="A16" s="39"/>
      <c r="B16" s="40"/>
      <c r="C16" s="53" t="s">
        <v>334</v>
      </c>
      <c r="D16" s="50" t="s">
        <v>88</v>
      </c>
      <c r="E16" s="224">
        <v>1530000</v>
      </c>
    </row>
    <row r="17" spans="1:5" ht="25.5">
      <c r="A17" s="39"/>
      <c r="B17" s="40"/>
      <c r="C17" s="53" t="s">
        <v>455</v>
      </c>
      <c r="D17" s="50" t="s">
        <v>456</v>
      </c>
      <c r="E17" s="224">
        <v>60000</v>
      </c>
    </row>
    <row r="18" spans="1:5" ht="14.25">
      <c r="A18" s="39"/>
      <c r="B18" s="40"/>
      <c r="C18" s="53"/>
      <c r="D18" s="50"/>
      <c r="E18" s="224"/>
    </row>
    <row r="19" spans="1:5" ht="14.25">
      <c r="A19" s="27">
        <v>710</v>
      </c>
      <c r="B19" s="28"/>
      <c r="C19" s="29"/>
      <c r="D19" s="28" t="s">
        <v>72</v>
      </c>
      <c r="E19" s="42">
        <f>SUM(E21)</f>
        <v>195000</v>
      </c>
    </row>
    <row r="20" spans="1:5" ht="14.25">
      <c r="A20" s="31"/>
      <c r="B20" s="32"/>
      <c r="C20" s="33"/>
      <c r="D20" s="32"/>
      <c r="E20" s="47"/>
    </row>
    <row r="21" spans="1:5" ht="14.25">
      <c r="A21" s="31"/>
      <c r="B21" s="32">
        <v>71035</v>
      </c>
      <c r="C21" s="33"/>
      <c r="D21" s="52" t="s">
        <v>258</v>
      </c>
      <c r="E21" s="47">
        <f>SUM(E22:E23)</f>
        <v>195000</v>
      </c>
    </row>
    <row r="22" spans="1:5" ht="38.25">
      <c r="A22" s="39"/>
      <c r="B22" s="40"/>
      <c r="C22" s="53" t="s">
        <v>327</v>
      </c>
      <c r="D22" s="50" t="s">
        <v>328</v>
      </c>
      <c r="E22" s="224">
        <v>2000</v>
      </c>
    </row>
    <row r="23" spans="1:5" ht="51">
      <c r="A23" s="39"/>
      <c r="B23" s="40"/>
      <c r="C23" s="53" t="s">
        <v>335</v>
      </c>
      <c r="D23" s="50" t="s">
        <v>304</v>
      </c>
      <c r="E23" s="224">
        <v>193000</v>
      </c>
    </row>
    <row r="24" spans="1:5" ht="14.25">
      <c r="A24" s="31"/>
      <c r="B24" s="32"/>
      <c r="C24" s="53"/>
      <c r="D24" s="50"/>
      <c r="E24" s="47"/>
    </row>
    <row r="25" spans="1:5" ht="14.25">
      <c r="A25" s="27">
        <v>750</v>
      </c>
      <c r="B25" s="28"/>
      <c r="C25" s="29"/>
      <c r="D25" s="28" t="s">
        <v>59</v>
      </c>
      <c r="E25" s="42">
        <f>SUM(E27,E31)</f>
        <v>107800</v>
      </c>
    </row>
    <row r="26" spans="1:5" ht="14.25">
      <c r="A26" s="31"/>
      <c r="B26" s="32"/>
      <c r="C26" s="33"/>
      <c r="D26" s="32"/>
      <c r="E26" s="47"/>
    </row>
    <row r="27" spans="1:5" ht="14.25">
      <c r="A27" s="31"/>
      <c r="B27" s="32">
        <v>75011</v>
      </c>
      <c r="C27" s="33"/>
      <c r="D27" s="52" t="s">
        <v>90</v>
      </c>
      <c r="E27" s="47">
        <f>SUM(E28,E29)</f>
        <v>107300</v>
      </c>
    </row>
    <row r="28" spans="1:5" ht="38.25">
      <c r="A28" s="39"/>
      <c r="B28" s="40"/>
      <c r="C28" s="53" t="s">
        <v>336</v>
      </c>
      <c r="D28" s="50" t="s">
        <v>89</v>
      </c>
      <c r="E28" s="224">
        <v>105200</v>
      </c>
    </row>
    <row r="29" spans="1:5" ht="25.5">
      <c r="A29" s="39"/>
      <c r="B29" s="40"/>
      <c r="C29" s="53" t="s">
        <v>337</v>
      </c>
      <c r="D29" s="50" t="s">
        <v>434</v>
      </c>
      <c r="E29" s="224">
        <v>2100</v>
      </c>
    </row>
    <row r="30" spans="1:5" ht="14.25">
      <c r="A30" s="39"/>
      <c r="B30" s="40"/>
      <c r="C30" s="53"/>
      <c r="D30" s="50"/>
      <c r="E30" s="224"/>
    </row>
    <row r="31" spans="1:5" ht="14.25">
      <c r="A31" s="39"/>
      <c r="B31" s="32">
        <v>75095</v>
      </c>
      <c r="C31" s="33"/>
      <c r="D31" s="52" t="s">
        <v>85</v>
      </c>
      <c r="E31" s="47">
        <f>SUM(E32)</f>
        <v>500</v>
      </c>
    </row>
    <row r="32" spans="1:5" ht="25.5">
      <c r="A32" s="39"/>
      <c r="B32" s="40"/>
      <c r="C32" s="53" t="s">
        <v>337</v>
      </c>
      <c r="D32" s="50" t="s">
        <v>267</v>
      </c>
      <c r="E32" s="224">
        <v>500</v>
      </c>
    </row>
    <row r="33" spans="1:5" ht="37.5" customHeight="1">
      <c r="A33" s="39"/>
      <c r="B33" s="40"/>
      <c r="C33" s="53"/>
      <c r="D33" s="50"/>
      <c r="E33" s="224"/>
    </row>
    <row r="34" spans="1:5" ht="25.5">
      <c r="A34" s="27">
        <v>751</v>
      </c>
      <c r="B34" s="28"/>
      <c r="C34" s="29"/>
      <c r="D34" s="28" t="s">
        <v>60</v>
      </c>
      <c r="E34" s="42">
        <f>SUM(E36)</f>
        <v>2411</v>
      </c>
    </row>
    <row r="35" spans="1:5" s="82" customFormat="1" ht="15">
      <c r="A35" s="31"/>
      <c r="B35" s="32"/>
      <c r="C35" s="33"/>
      <c r="D35" s="32"/>
      <c r="E35" s="47"/>
    </row>
    <row r="36" spans="1:5" ht="25.5">
      <c r="A36" s="31"/>
      <c r="B36" s="32">
        <v>75101</v>
      </c>
      <c r="C36" s="33"/>
      <c r="D36" s="54" t="s">
        <v>94</v>
      </c>
      <c r="E36" s="179">
        <f>SUM(E37)</f>
        <v>2411</v>
      </c>
    </row>
    <row r="37" spans="1:5" ht="38.25">
      <c r="A37" s="39"/>
      <c r="B37" s="40"/>
      <c r="C37" s="53" t="s">
        <v>336</v>
      </c>
      <c r="D37" s="50" t="s">
        <v>89</v>
      </c>
      <c r="E37" s="224">
        <v>2411</v>
      </c>
    </row>
    <row r="38" spans="1:5" ht="14.25">
      <c r="A38" s="39"/>
      <c r="B38" s="40"/>
      <c r="C38" s="53"/>
      <c r="D38" s="50"/>
      <c r="E38" s="224"/>
    </row>
    <row r="39" spans="1:5" s="81" customFormat="1" ht="25.5">
      <c r="A39" s="35" t="s">
        <v>95</v>
      </c>
      <c r="B39" s="29"/>
      <c r="C39" s="29"/>
      <c r="D39" s="29" t="s">
        <v>61</v>
      </c>
      <c r="E39" s="44">
        <f>SUM(E41)</f>
        <v>10000</v>
      </c>
    </row>
    <row r="40" spans="1:5" s="81" customFormat="1" ht="14.25">
      <c r="A40" s="57"/>
      <c r="B40" s="53"/>
      <c r="C40" s="53"/>
      <c r="D40" s="50"/>
      <c r="E40" s="290"/>
    </row>
    <row r="41" spans="1:5" s="81" customFormat="1" ht="14.25">
      <c r="A41" s="55"/>
      <c r="B41" s="33" t="s">
        <v>96</v>
      </c>
      <c r="C41" s="33"/>
      <c r="D41" s="56" t="s">
        <v>97</v>
      </c>
      <c r="E41" s="47">
        <f>SUM(E42:E42)</f>
        <v>10000</v>
      </c>
    </row>
    <row r="42" spans="1:5" s="199" customFormat="1" ht="25.5">
      <c r="A42" s="57"/>
      <c r="B42" s="53"/>
      <c r="C42" s="53" t="s">
        <v>338</v>
      </c>
      <c r="D42" s="50" t="s">
        <v>98</v>
      </c>
      <c r="E42" s="290">
        <v>10000</v>
      </c>
    </row>
    <row r="43" spans="1:5" s="81" customFormat="1" ht="14.25">
      <c r="A43" s="57"/>
      <c r="B43" s="53"/>
      <c r="C43" s="53"/>
      <c r="D43" s="50"/>
      <c r="E43" s="290"/>
    </row>
    <row r="44" spans="1:5" s="81" customFormat="1" ht="38.25">
      <c r="A44" s="36">
        <v>756</v>
      </c>
      <c r="B44" s="37"/>
      <c r="C44" s="38"/>
      <c r="D44" s="37" t="s">
        <v>62</v>
      </c>
      <c r="E44" s="42">
        <f>SUM(E46,E49,E60,E65,E68)</f>
        <v>7555033</v>
      </c>
    </row>
    <row r="45" spans="1:5" s="81" customFormat="1" ht="14.25">
      <c r="A45" s="39"/>
      <c r="B45" s="40"/>
      <c r="C45" s="53"/>
      <c r="D45" s="50"/>
      <c r="E45" s="224"/>
    </row>
    <row r="46" spans="1:5" s="81" customFormat="1" ht="14.25">
      <c r="A46" s="31"/>
      <c r="B46" s="32">
        <v>75601</v>
      </c>
      <c r="C46" s="33"/>
      <c r="D46" s="52" t="s">
        <v>251</v>
      </c>
      <c r="E46" s="47">
        <f>SUM(E47:E47)</f>
        <v>20000</v>
      </c>
    </row>
    <row r="47" spans="1:5" s="81" customFormat="1" ht="25.5">
      <c r="A47" s="39"/>
      <c r="B47" s="40"/>
      <c r="C47" s="53" t="s">
        <v>339</v>
      </c>
      <c r="D47" s="50" t="s">
        <v>252</v>
      </c>
      <c r="E47" s="224">
        <v>20000</v>
      </c>
    </row>
    <row r="48" spans="1:5" s="81" customFormat="1" ht="14.25">
      <c r="A48" s="39"/>
      <c r="B48" s="40"/>
      <c r="C48" s="53"/>
      <c r="D48" s="50"/>
      <c r="E48" s="224"/>
    </row>
    <row r="49" spans="1:5" s="81" customFormat="1" ht="38.25">
      <c r="A49" s="31"/>
      <c r="B49" s="32">
        <v>75615</v>
      </c>
      <c r="C49" s="33"/>
      <c r="D49" s="54" t="s">
        <v>360</v>
      </c>
      <c r="E49" s="47">
        <f>SUM(E50:E58)</f>
        <v>4419000</v>
      </c>
    </row>
    <row r="50" spans="1:5" s="81" customFormat="1" ht="25.5">
      <c r="A50" s="39"/>
      <c r="B50" s="40"/>
      <c r="C50" s="53" t="s">
        <v>340</v>
      </c>
      <c r="D50" s="50" t="s">
        <v>82</v>
      </c>
      <c r="E50" s="224">
        <v>3960000</v>
      </c>
    </row>
    <row r="51" spans="1:5" s="81" customFormat="1" ht="25.5">
      <c r="A51" s="39"/>
      <c r="B51" s="40"/>
      <c r="C51" s="53" t="s">
        <v>341</v>
      </c>
      <c r="D51" s="50" t="s">
        <v>101</v>
      </c>
      <c r="E51" s="224">
        <v>32000</v>
      </c>
    </row>
    <row r="52" spans="1:5" s="81" customFormat="1" ht="25.5">
      <c r="A52" s="39"/>
      <c r="B52" s="40"/>
      <c r="C52" s="53" t="s">
        <v>342</v>
      </c>
      <c r="D52" s="50" t="s">
        <v>99</v>
      </c>
      <c r="E52" s="224">
        <v>90000</v>
      </c>
    </row>
    <row r="53" spans="1:5" s="81" customFormat="1" ht="25.5">
      <c r="A53" s="39"/>
      <c r="B53" s="40"/>
      <c r="C53" s="53" t="s">
        <v>343</v>
      </c>
      <c r="D53" s="50" t="s">
        <v>102</v>
      </c>
      <c r="E53" s="224">
        <v>20000</v>
      </c>
    </row>
    <row r="54" spans="1:5" s="81" customFormat="1" ht="25.5">
      <c r="A54" s="39"/>
      <c r="B54" s="40"/>
      <c r="C54" s="53" t="s">
        <v>344</v>
      </c>
      <c r="D54" s="50" t="s">
        <v>104</v>
      </c>
      <c r="E54" s="224">
        <v>8000</v>
      </c>
    </row>
    <row r="55" spans="1:5" s="81" customFormat="1" ht="25.5">
      <c r="A55" s="39"/>
      <c r="B55" s="40"/>
      <c r="C55" s="53" t="s">
        <v>345</v>
      </c>
      <c r="D55" s="50" t="s">
        <v>103</v>
      </c>
      <c r="E55" s="224">
        <v>180000</v>
      </c>
    </row>
    <row r="56" spans="1:5" s="81" customFormat="1" ht="25.5">
      <c r="A56" s="39"/>
      <c r="B56" s="40"/>
      <c r="C56" s="53" t="s">
        <v>346</v>
      </c>
      <c r="D56" s="50" t="s">
        <v>105</v>
      </c>
      <c r="E56" s="224">
        <v>2000</v>
      </c>
    </row>
    <row r="57" spans="1:5" s="81" customFormat="1" ht="25.5">
      <c r="A57" s="39"/>
      <c r="B57" s="40"/>
      <c r="C57" s="53" t="s">
        <v>347</v>
      </c>
      <c r="D57" s="50" t="s">
        <v>200</v>
      </c>
      <c r="E57" s="224">
        <v>123000</v>
      </c>
    </row>
    <row r="58" spans="1:5" s="81" customFormat="1" ht="25.5">
      <c r="A58" s="39"/>
      <c r="B58" s="40"/>
      <c r="C58" s="53" t="s">
        <v>348</v>
      </c>
      <c r="D58" s="50" t="s">
        <v>100</v>
      </c>
      <c r="E58" s="224">
        <v>4000</v>
      </c>
    </row>
    <row r="59" spans="1:5" s="81" customFormat="1" ht="14.25">
      <c r="A59" s="39"/>
      <c r="B59" s="40"/>
      <c r="C59" s="53"/>
      <c r="D59" s="50"/>
      <c r="E59" s="224"/>
    </row>
    <row r="60" spans="1:5" ht="25.5">
      <c r="A60" s="31"/>
      <c r="B60" s="32">
        <v>75618</v>
      </c>
      <c r="C60" s="33"/>
      <c r="D60" s="52" t="s">
        <v>236</v>
      </c>
      <c r="E60" s="291">
        <f>SUM(E61:E63)</f>
        <v>267000</v>
      </c>
    </row>
    <row r="61" spans="1:5" ht="25.5">
      <c r="A61" s="39"/>
      <c r="B61" s="40"/>
      <c r="C61" s="53" t="s">
        <v>349</v>
      </c>
      <c r="D61" s="50" t="s">
        <v>106</v>
      </c>
      <c r="E61" s="224">
        <v>105000</v>
      </c>
    </row>
    <row r="62" spans="1:5" ht="25.5">
      <c r="A62" s="39"/>
      <c r="B62" s="40"/>
      <c r="C62" s="53" t="s">
        <v>350</v>
      </c>
      <c r="D62" s="50" t="s">
        <v>93</v>
      </c>
      <c r="E62" s="224">
        <v>155000</v>
      </c>
    </row>
    <row r="63" spans="1:5" ht="25.5">
      <c r="A63" s="39"/>
      <c r="B63" s="40"/>
      <c r="C63" s="53" t="s">
        <v>351</v>
      </c>
      <c r="D63" s="50" t="s">
        <v>329</v>
      </c>
      <c r="E63" s="224">
        <v>7000</v>
      </c>
    </row>
    <row r="64" spans="1:5" ht="14.25">
      <c r="A64" s="39"/>
      <c r="B64" s="40"/>
      <c r="C64" s="53"/>
      <c r="D64" s="50"/>
      <c r="E64" s="224"/>
    </row>
    <row r="65" spans="1:5" s="82" customFormat="1" ht="15">
      <c r="A65" s="31"/>
      <c r="B65" s="32">
        <v>75619</v>
      </c>
      <c r="C65" s="33"/>
      <c r="D65" s="52" t="s">
        <v>264</v>
      </c>
      <c r="E65" s="47">
        <f>SUM(E66)</f>
        <v>500</v>
      </c>
    </row>
    <row r="66" spans="1:5" ht="25.5">
      <c r="A66" s="39"/>
      <c r="B66" s="40"/>
      <c r="C66" s="53" t="s">
        <v>352</v>
      </c>
      <c r="D66" s="50" t="s">
        <v>92</v>
      </c>
      <c r="E66" s="224">
        <v>500</v>
      </c>
    </row>
    <row r="67" spans="1:5" ht="14.25">
      <c r="A67" s="39"/>
      <c r="B67" s="40"/>
      <c r="C67" s="53"/>
      <c r="D67" s="50"/>
      <c r="E67" s="224"/>
    </row>
    <row r="68" spans="1:5" ht="25.5">
      <c r="A68" s="31"/>
      <c r="B68" s="32">
        <v>75621</v>
      </c>
      <c r="C68" s="33"/>
      <c r="D68" s="52" t="s">
        <v>108</v>
      </c>
      <c r="E68" s="47">
        <f>SUM(E69:E70)</f>
        <v>2848533</v>
      </c>
    </row>
    <row r="69" spans="1:5" ht="25.5">
      <c r="A69" s="39"/>
      <c r="B69" s="40"/>
      <c r="C69" s="53" t="s">
        <v>353</v>
      </c>
      <c r="D69" s="50" t="s">
        <v>109</v>
      </c>
      <c r="E69" s="224">
        <v>2778533</v>
      </c>
    </row>
    <row r="70" spans="1:5" ht="25.5">
      <c r="A70" s="39"/>
      <c r="B70" s="40"/>
      <c r="C70" s="53" t="s">
        <v>354</v>
      </c>
      <c r="D70" s="50" t="s">
        <v>110</v>
      </c>
      <c r="E70" s="224">
        <v>70000</v>
      </c>
    </row>
    <row r="71" spans="1:5" ht="14.25">
      <c r="A71" s="31"/>
      <c r="B71" s="32"/>
      <c r="C71" s="33"/>
      <c r="D71" s="52"/>
      <c r="E71" s="47"/>
    </row>
    <row r="72" spans="1:5" ht="14.25">
      <c r="A72" s="27">
        <v>758</v>
      </c>
      <c r="B72" s="28"/>
      <c r="C72" s="29"/>
      <c r="D72" s="28" t="s">
        <v>63</v>
      </c>
      <c r="E72" s="44">
        <f>SUM(E74,E77,E80)</f>
        <v>8177299</v>
      </c>
    </row>
    <row r="73" spans="1:5" ht="14.25">
      <c r="A73" s="31"/>
      <c r="B73" s="32"/>
      <c r="C73" s="33"/>
      <c r="D73" s="32"/>
      <c r="E73" s="47"/>
    </row>
    <row r="74" spans="1:5" ht="25.5">
      <c r="A74" s="31"/>
      <c r="B74" s="32">
        <v>75801</v>
      </c>
      <c r="C74" s="33"/>
      <c r="D74" s="52" t="s">
        <v>111</v>
      </c>
      <c r="E74" s="47">
        <f>SUM(E75)</f>
        <v>5309750</v>
      </c>
    </row>
    <row r="75" spans="1:5" ht="25.5">
      <c r="A75" s="39"/>
      <c r="B75" s="40"/>
      <c r="C75" s="53" t="s">
        <v>355</v>
      </c>
      <c r="D75" s="50" t="s">
        <v>112</v>
      </c>
      <c r="E75" s="224">
        <v>5309750</v>
      </c>
    </row>
    <row r="76" spans="1:5" ht="14.25">
      <c r="A76" s="31"/>
      <c r="B76" s="32"/>
      <c r="C76" s="33"/>
      <c r="D76" s="52"/>
      <c r="E76" s="47"/>
    </row>
    <row r="77" spans="1:5" ht="14.25">
      <c r="A77" s="31"/>
      <c r="B77" s="32">
        <v>75807</v>
      </c>
      <c r="C77" s="33"/>
      <c r="D77" s="52" t="s">
        <v>403</v>
      </c>
      <c r="E77" s="47">
        <f>SUM(E78)</f>
        <v>1685098</v>
      </c>
    </row>
    <row r="78" spans="1:5" ht="25.5">
      <c r="A78" s="39"/>
      <c r="B78" s="40"/>
      <c r="C78" s="53" t="s">
        <v>355</v>
      </c>
      <c r="D78" s="50" t="s">
        <v>112</v>
      </c>
      <c r="E78" s="224">
        <v>1685098</v>
      </c>
    </row>
    <row r="79" spans="1:5" ht="14.25">
      <c r="A79" s="31"/>
      <c r="B79" s="32"/>
      <c r="C79" s="33"/>
      <c r="D79" s="52"/>
      <c r="E79" s="47"/>
    </row>
    <row r="80" spans="1:5" ht="14.25">
      <c r="A80" s="31"/>
      <c r="B80" s="32">
        <v>75831</v>
      </c>
      <c r="C80" s="33"/>
      <c r="D80" s="52" t="s">
        <v>402</v>
      </c>
      <c r="E80" s="47">
        <f>SUM(E81)</f>
        <v>1182451</v>
      </c>
    </row>
    <row r="81" spans="1:5" ht="25.5">
      <c r="A81" s="39"/>
      <c r="B81" s="40"/>
      <c r="C81" s="53" t="s">
        <v>404</v>
      </c>
      <c r="D81" s="50" t="s">
        <v>405</v>
      </c>
      <c r="E81" s="224">
        <v>1182451</v>
      </c>
    </row>
    <row r="82" spans="1:5" ht="14.25">
      <c r="A82" s="39"/>
      <c r="B82" s="40"/>
      <c r="C82" s="53"/>
      <c r="D82" s="50"/>
      <c r="E82" s="224"/>
    </row>
    <row r="83" spans="1:5" ht="14.25">
      <c r="A83" s="39"/>
      <c r="B83" s="40"/>
      <c r="C83" s="53"/>
      <c r="D83" s="50"/>
      <c r="E83" s="224"/>
    </row>
    <row r="84" spans="1:5" ht="14.25">
      <c r="A84" s="27">
        <v>801</v>
      </c>
      <c r="B84" s="28"/>
      <c r="C84" s="29"/>
      <c r="D84" s="28" t="s">
        <v>64</v>
      </c>
      <c r="E84" s="42">
        <f>SUM(E86)</f>
        <v>50000</v>
      </c>
    </row>
    <row r="85" spans="1:5" ht="14.25">
      <c r="A85" s="31"/>
      <c r="B85" s="32"/>
      <c r="C85" s="33"/>
      <c r="D85" s="52"/>
      <c r="E85" s="47"/>
    </row>
    <row r="86" spans="1:5" s="82" customFormat="1" ht="15">
      <c r="A86" s="31"/>
      <c r="B86" s="32">
        <v>80114</v>
      </c>
      <c r="C86" s="33"/>
      <c r="D86" s="52" t="s">
        <v>195</v>
      </c>
      <c r="E86" s="47">
        <f>SUM(E87:E87)</f>
        <v>50000</v>
      </c>
    </row>
    <row r="87" spans="1:5" ht="25.5">
      <c r="A87" s="39"/>
      <c r="B87" s="40"/>
      <c r="C87" s="53" t="s">
        <v>356</v>
      </c>
      <c r="D87" s="50" t="s">
        <v>16</v>
      </c>
      <c r="E87" s="224">
        <v>50000</v>
      </c>
    </row>
    <row r="88" spans="1:5" ht="14.25">
      <c r="A88" s="39"/>
      <c r="B88" s="40"/>
      <c r="C88" s="53"/>
      <c r="D88" s="50"/>
      <c r="E88" s="224"/>
    </row>
    <row r="89" spans="1:5" ht="14.25">
      <c r="A89" s="27">
        <v>852</v>
      </c>
      <c r="B89" s="28"/>
      <c r="C89" s="29"/>
      <c r="D89" s="28" t="s">
        <v>330</v>
      </c>
      <c r="E89" s="42">
        <f>SUM(E91,E94,E97,E100,E104)</f>
        <v>1333100</v>
      </c>
    </row>
    <row r="90" spans="1:5" ht="14.25">
      <c r="A90" s="39"/>
      <c r="B90" s="40"/>
      <c r="C90" s="53"/>
      <c r="D90" s="50"/>
      <c r="E90" s="224"/>
    </row>
    <row r="91" spans="1:5" s="82" customFormat="1" ht="25.5">
      <c r="A91" s="31"/>
      <c r="B91" s="32">
        <v>85213</v>
      </c>
      <c r="C91" s="33"/>
      <c r="D91" s="52" t="s">
        <v>242</v>
      </c>
      <c r="E91" s="47">
        <f>SUM(E92)</f>
        <v>45900</v>
      </c>
    </row>
    <row r="92" spans="1:5" ht="38.25">
      <c r="A92" s="39"/>
      <c r="B92" s="40"/>
      <c r="C92" s="53" t="s">
        <v>336</v>
      </c>
      <c r="D92" s="50" t="s">
        <v>89</v>
      </c>
      <c r="E92" s="224">
        <v>45900</v>
      </c>
    </row>
    <row r="93" spans="1:5" ht="14.25">
      <c r="A93" s="39"/>
      <c r="B93" s="40"/>
      <c r="C93" s="53"/>
      <c r="D93" s="50"/>
      <c r="E93" s="224"/>
    </row>
    <row r="94" spans="1:5" ht="25.5">
      <c r="A94" s="31"/>
      <c r="B94" s="32">
        <v>85214</v>
      </c>
      <c r="C94" s="33"/>
      <c r="D94" s="52" t="s">
        <v>240</v>
      </c>
      <c r="E94" s="47">
        <f>SUM(E95:E95)</f>
        <v>1043500</v>
      </c>
    </row>
    <row r="95" spans="1:5" ht="38.25">
      <c r="A95" s="39"/>
      <c r="B95" s="40"/>
      <c r="C95" s="53" t="s">
        <v>336</v>
      </c>
      <c r="D95" s="50" t="s">
        <v>89</v>
      </c>
      <c r="E95" s="224">
        <v>1043500</v>
      </c>
    </row>
    <row r="96" spans="1:5" ht="14.25">
      <c r="A96" s="31"/>
      <c r="B96" s="32"/>
      <c r="C96" s="53"/>
      <c r="D96" s="50"/>
      <c r="E96" s="47"/>
    </row>
    <row r="97" spans="1:5" ht="14.25">
      <c r="A97" s="31"/>
      <c r="B97" s="32">
        <v>85216</v>
      </c>
      <c r="C97" s="33"/>
      <c r="D97" s="52" t="s">
        <v>117</v>
      </c>
      <c r="E97" s="47">
        <f>SUM(E98:E98)</f>
        <v>22900</v>
      </c>
    </row>
    <row r="98" spans="1:5" ht="38.25">
      <c r="A98" s="39"/>
      <c r="B98" s="40"/>
      <c r="C98" s="53" t="s">
        <v>336</v>
      </c>
      <c r="D98" s="50" t="s">
        <v>210</v>
      </c>
      <c r="E98" s="224">
        <v>22900</v>
      </c>
    </row>
    <row r="99" spans="1:5" ht="14.25">
      <c r="A99" s="31"/>
      <c r="B99" s="32"/>
      <c r="C99" s="53"/>
      <c r="D99" s="50"/>
      <c r="E99" s="47"/>
    </row>
    <row r="100" spans="1:5" ht="14.25">
      <c r="A100" s="31"/>
      <c r="B100" s="32">
        <v>85219</v>
      </c>
      <c r="C100" s="33"/>
      <c r="D100" s="52" t="s">
        <v>118</v>
      </c>
      <c r="E100" s="47">
        <f>SUM(E101:E102)</f>
        <v>210800</v>
      </c>
    </row>
    <row r="101" spans="1:5" ht="18" customHeight="1">
      <c r="A101" s="39"/>
      <c r="B101" s="40"/>
      <c r="C101" s="53" t="s">
        <v>356</v>
      </c>
      <c r="D101" s="50" t="s">
        <v>16</v>
      </c>
      <c r="E101" s="224">
        <v>12000</v>
      </c>
    </row>
    <row r="102" spans="1:5" ht="38.25">
      <c r="A102" s="39"/>
      <c r="B102" s="40"/>
      <c r="C102" s="53" t="s">
        <v>336</v>
      </c>
      <c r="D102" s="50" t="s">
        <v>89</v>
      </c>
      <c r="E102" s="224">
        <v>198800</v>
      </c>
    </row>
    <row r="103" spans="1:5" ht="14.25">
      <c r="A103" s="39"/>
      <c r="B103" s="40"/>
      <c r="C103" s="53"/>
      <c r="D103" s="50"/>
      <c r="E103" s="224"/>
    </row>
    <row r="104" spans="1:5" ht="14.25">
      <c r="A104" s="39"/>
      <c r="B104" s="32">
        <v>85295</v>
      </c>
      <c r="C104" s="33"/>
      <c r="D104" s="52" t="s">
        <v>85</v>
      </c>
      <c r="E104" s="47">
        <f>SUM(E105:E105)</f>
        <v>10000</v>
      </c>
    </row>
    <row r="105" spans="1:5" ht="23.25" customHeight="1">
      <c r="A105" s="39"/>
      <c r="B105" s="40"/>
      <c r="C105" s="53" t="s">
        <v>357</v>
      </c>
      <c r="D105" s="50" t="s">
        <v>296</v>
      </c>
      <c r="E105" s="224">
        <v>10000</v>
      </c>
    </row>
    <row r="106" spans="1:5" ht="8.25" customHeight="1">
      <c r="A106" s="31"/>
      <c r="B106" s="32"/>
      <c r="C106" s="33"/>
      <c r="D106" s="32"/>
      <c r="E106" s="47"/>
    </row>
    <row r="107" spans="1:5" ht="14.25">
      <c r="A107" s="27">
        <v>900</v>
      </c>
      <c r="B107" s="28"/>
      <c r="C107" s="29"/>
      <c r="D107" s="129" t="s">
        <v>66</v>
      </c>
      <c r="E107" s="42">
        <f>SUM(E109,E112,E115)</f>
        <v>1579166</v>
      </c>
    </row>
    <row r="108" spans="1:5" ht="14.25">
      <c r="A108" s="31"/>
      <c r="B108" s="32"/>
      <c r="C108" s="33"/>
      <c r="D108" s="32"/>
      <c r="E108" s="47"/>
    </row>
    <row r="109" spans="1:5" ht="14.25">
      <c r="A109" s="31"/>
      <c r="B109" s="32">
        <v>90002</v>
      </c>
      <c r="C109" s="33"/>
      <c r="D109" s="135" t="s">
        <v>224</v>
      </c>
      <c r="E109" s="47">
        <f>SUM(E110:E110)</f>
        <v>45000</v>
      </c>
    </row>
    <row r="110" spans="1:5" ht="25.5">
      <c r="A110" s="39"/>
      <c r="B110" s="40"/>
      <c r="C110" s="53" t="s">
        <v>455</v>
      </c>
      <c r="D110" s="50" t="s">
        <v>456</v>
      </c>
      <c r="E110" s="224">
        <v>45000</v>
      </c>
    </row>
    <row r="111" spans="1:5" ht="14.25">
      <c r="A111" s="39"/>
      <c r="B111" s="40"/>
      <c r="C111" s="53"/>
      <c r="D111" s="50"/>
      <c r="E111" s="224"/>
    </row>
    <row r="112" spans="1:5" ht="14.25">
      <c r="A112" s="31"/>
      <c r="B112" s="32">
        <v>90015</v>
      </c>
      <c r="C112" s="33"/>
      <c r="D112" s="135" t="s">
        <v>121</v>
      </c>
      <c r="E112" s="47">
        <f>SUM(E113:E113)</f>
        <v>39773</v>
      </c>
    </row>
    <row r="113" spans="1:5" ht="38.25">
      <c r="A113" s="39"/>
      <c r="B113" s="40"/>
      <c r="C113" s="53" t="s">
        <v>336</v>
      </c>
      <c r="D113" s="50" t="s">
        <v>89</v>
      </c>
      <c r="E113" s="224">
        <v>39773</v>
      </c>
    </row>
    <row r="114" spans="1:5" ht="14.25">
      <c r="A114" s="39"/>
      <c r="B114" s="40"/>
      <c r="C114" s="53"/>
      <c r="D114" s="50"/>
      <c r="E114" s="224"/>
    </row>
    <row r="115" spans="1:5" ht="14.25">
      <c r="A115" s="39"/>
      <c r="B115" s="32">
        <v>90095</v>
      </c>
      <c r="C115" s="33"/>
      <c r="D115" s="135" t="s">
        <v>85</v>
      </c>
      <c r="E115" s="47">
        <f>SUM(E116:E116)</f>
        <v>1494393</v>
      </c>
    </row>
    <row r="116" spans="1:5" ht="38.25">
      <c r="A116" s="39"/>
      <c r="B116" s="40"/>
      <c r="C116" s="150" t="s">
        <v>459</v>
      </c>
      <c r="D116" s="132" t="s">
        <v>460</v>
      </c>
      <c r="E116" s="224">
        <v>1494393</v>
      </c>
    </row>
    <row r="117" spans="1:5" ht="14.25">
      <c r="A117" s="31"/>
      <c r="B117" s="32"/>
      <c r="C117" s="33"/>
      <c r="D117" s="32"/>
      <c r="E117" s="47"/>
    </row>
    <row r="118" spans="1:5" ht="14.25">
      <c r="A118" s="27">
        <v>921</v>
      </c>
      <c r="B118" s="28"/>
      <c r="C118" s="29"/>
      <c r="D118" s="28" t="s">
        <v>67</v>
      </c>
      <c r="E118" s="42">
        <f>SUM(E120,E123)</f>
        <v>45370</v>
      </c>
    </row>
    <row r="119" spans="1:5" ht="14.25">
      <c r="A119" s="31"/>
      <c r="B119" s="32"/>
      <c r="C119" s="33"/>
      <c r="D119" s="32"/>
      <c r="E119" s="47"/>
    </row>
    <row r="120" spans="1:5" ht="14.25">
      <c r="A120" s="31"/>
      <c r="B120" s="32">
        <v>92116</v>
      </c>
      <c r="C120" s="33"/>
      <c r="D120" s="52" t="s">
        <v>189</v>
      </c>
      <c r="E120" s="47">
        <f>SUM(E121:E121)</f>
        <v>44570</v>
      </c>
    </row>
    <row r="121" spans="1:5" ht="38.25">
      <c r="A121" s="39"/>
      <c r="B121" s="40"/>
      <c r="C121" s="53" t="s">
        <v>259</v>
      </c>
      <c r="D121" s="50" t="s">
        <v>91</v>
      </c>
      <c r="E121" s="224">
        <v>44570</v>
      </c>
    </row>
    <row r="122" spans="1:5" ht="14.25">
      <c r="A122" s="39"/>
      <c r="B122" s="40"/>
      <c r="C122" s="53"/>
      <c r="D122" s="50"/>
      <c r="E122" s="224"/>
    </row>
    <row r="123" spans="1:5" ht="14.25">
      <c r="A123" s="31"/>
      <c r="B123" s="32">
        <v>92195</v>
      </c>
      <c r="C123" s="33"/>
      <c r="D123" s="52" t="s">
        <v>85</v>
      </c>
      <c r="E123" s="47">
        <f>SUM(E124:E124)</f>
        <v>800</v>
      </c>
    </row>
    <row r="124" spans="1:5" ht="38.25">
      <c r="A124" s="39"/>
      <c r="B124" s="40"/>
      <c r="C124" s="53" t="s">
        <v>259</v>
      </c>
      <c r="D124" s="50" t="s">
        <v>91</v>
      </c>
      <c r="E124" s="224">
        <v>800</v>
      </c>
    </row>
    <row r="125" spans="1:5" ht="15" thickBot="1">
      <c r="A125" s="39"/>
      <c r="B125" s="40"/>
      <c r="C125" s="53"/>
      <c r="D125" s="50"/>
      <c r="E125" s="224"/>
    </row>
    <row r="126" spans="1:5" ht="16.5" thickBot="1" thickTop="1">
      <c r="A126" s="397" t="s">
        <v>23</v>
      </c>
      <c r="B126" s="398"/>
      <c r="C126" s="398"/>
      <c r="D126" s="398"/>
      <c r="E126" s="292">
        <f>SUM(E5,E10,E19,E25,E34,E39,E44,E72,E84,E89,E107,E118)</f>
        <v>23665064</v>
      </c>
    </row>
    <row r="127" ht="15" thickTop="1"/>
  </sheetData>
  <mergeCells count="2">
    <mergeCell ref="A126:D126"/>
    <mergeCell ref="A2:E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71" customWidth="1"/>
    <col min="2" max="2" width="5.125" style="171" customWidth="1"/>
    <col min="3" max="3" width="6.875" style="171" customWidth="1"/>
    <col min="4" max="4" width="4.875" style="171" customWidth="1"/>
    <col min="5" max="5" width="42.875" style="171" customWidth="1"/>
    <col min="6" max="6" width="22.25390625" style="171" customWidth="1"/>
    <col min="7" max="16384" width="9.125" style="171" customWidth="1"/>
  </cols>
  <sheetData>
    <row r="1" spans="6:8" ht="12.75">
      <c r="F1" s="186"/>
      <c r="G1" s="8"/>
      <c r="H1" s="8"/>
    </row>
    <row r="2" spans="2:6" ht="19.5">
      <c r="B2" s="480" t="s">
        <v>323</v>
      </c>
      <c r="C2" s="480"/>
      <c r="D2" s="480"/>
      <c r="E2" s="480"/>
      <c r="F2" s="480"/>
    </row>
    <row r="4" spans="2:6" ht="20.25">
      <c r="B4" s="479" t="s">
        <v>18</v>
      </c>
      <c r="C4" s="479"/>
      <c r="D4" s="479"/>
      <c r="E4" s="479"/>
      <c r="F4" s="479"/>
    </row>
    <row r="5" ht="13.5" thickBot="1"/>
    <row r="6" spans="2:6" ht="14.25" thickBot="1" thickTop="1">
      <c r="B6" s="263" t="s">
        <v>0</v>
      </c>
      <c r="C6" s="264" t="s">
        <v>1</v>
      </c>
      <c r="D6" s="259" t="s">
        <v>2</v>
      </c>
      <c r="E6" s="260" t="s">
        <v>3</v>
      </c>
      <c r="F6" s="261" t="s">
        <v>314</v>
      </c>
    </row>
    <row r="7" spans="2:6" ht="13.5" thickTop="1">
      <c r="B7" s="176"/>
      <c r="C7" s="177"/>
      <c r="D7" s="174"/>
      <c r="E7" s="180"/>
      <c r="F7" s="179"/>
    </row>
    <row r="8" spans="2:6" ht="12.75">
      <c r="B8" s="176">
        <v>854</v>
      </c>
      <c r="C8" s="177"/>
      <c r="D8" s="177"/>
      <c r="E8" s="178" t="s">
        <v>234</v>
      </c>
      <c r="F8" s="179">
        <f>SUM(F9)</f>
        <v>456310</v>
      </c>
    </row>
    <row r="9" spans="2:6" ht="12.75">
      <c r="B9" s="173"/>
      <c r="C9" s="174">
        <v>85404</v>
      </c>
      <c r="D9" s="174"/>
      <c r="E9" s="180" t="s">
        <v>235</v>
      </c>
      <c r="F9" s="290">
        <f>SUM(F10,F13)</f>
        <v>456310</v>
      </c>
    </row>
    <row r="10" spans="2:6" ht="12.75">
      <c r="B10" s="181"/>
      <c r="C10" s="182"/>
      <c r="D10" s="182" t="s">
        <v>77</v>
      </c>
      <c r="E10" s="180" t="s">
        <v>16</v>
      </c>
      <c r="F10" s="175">
        <f>SUM(F11:F12)</f>
        <v>121310</v>
      </c>
    </row>
    <row r="11" spans="2:6" ht="12.75">
      <c r="B11" s="173"/>
      <c r="C11" s="174"/>
      <c r="D11" s="174" t="s">
        <v>5</v>
      </c>
      <c r="E11" s="180" t="s">
        <v>35</v>
      </c>
      <c r="F11" s="175">
        <v>60830</v>
      </c>
    </row>
    <row r="12" spans="2:6" ht="12.75">
      <c r="B12" s="173"/>
      <c r="C12" s="174"/>
      <c r="D12" s="174" t="s">
        <v>5</v>
      </c>
      <c r="E12" s="180" t="s">
        <v>19</v>
      </c>
      <c r="F12" s="175">
        <v>60480</v>
      </c>
    </row>
    <row r="13" spans="2:6" ht="12.75">
      <c r="B13" s="173"/>
      <c r="C13" s="174"/>
      <c r="D13" s="174">
        <v>251</v>
      </c>
      <c r="E13" s="180" t="s">
        <v>20</v>
      </c>
      <c r="F13" s="175">
        <v>335000</v>
      </c>
    </row>
    <row r="14" spans="2:6" ht="13.5" thickBot="1">
      <c r="B14" s="173"/>
      <c r="C14" s="174"/>
      <c r="D14" s="174"/>
      <c r="E14" s="180"/>
      <c r="F14" s="175"/>
    </row>
    <row r="15" spans="2:6" ht="14.25" thickBot="1" thickTop="1">
      <c r="B15" s="476" t="s">
        <v>17</v>
      </c>
      <c r="C15" s="477"/>
      <c r="D15" s="477"/>
      <c r="E15" s="478"/>
      <c r="F15" s="262">
        <f>SUM(F8)</f>
        <v>456310</v>
      </c>
    </row>
    <row r="16" ht="13.5" thickTop="1"/>
    <row r="17" spans="2:6" ht="20.25">
      <c r="B17" s="479" t="s">
        <v>21</v>
      </c>
      <c r="C17" s="479"/>
      <c r="D17" s="479"/>
      <c r="E17" s="479"/>
      <c r="F17" s="479"/>
    </row>
    <row r="18" spans="2:6" ht="21" thickBot="1">
      <c r="B18" s="172"/>
      <c r="C18" s="172"/>
      <c r="D18" s="172"/>
      <c r="E18" s="172"/>
      <c r="F18" s="172"/>
    </row>
    <row r="19" spans="2:6" ht="14.25" thickBot="1" thickTop="1">
      <c r="B19" s="263" t="s">
        <v>0</v>
      </c>
      <c r="C19" s="264" t="s">
        <v>1</v>
      </c>
      <c r="D19" s="259" t="s">
        <v>2</v>
      </c>
      <c r="E19" s="260" t="s">
        <v>3</v>
      </c>
      <c r="F19" s="261" t="s">
        <v>314</v>
      </c>
    </row>
    <row r="20" spans="2:6" ht="13.5" thickTop="1">
      <c r="B20" s="173"/>
      <c r="C20" s="174"/>
      <c r="D20" s="174"/>
      <c r="E20" s="183"/>
      <c r="F20" s="184"/>
    </row>
    <row r="21" spans="2:6" ht="12.75">
      <c r="B21" s="176">
        <v>854</v>
      </c>
      <c r="C21" s="177"/>
      <c r="D21" s="177"/>
      <c r="E21" s="178" t="s">
        <v>234</v>
      </c>
      <c r="F21" s="179">
        <f>SUM(F22)</f>
        <v>456310</v>
      </c>
    </row>
    <row r="22" spans="2:6" ht="12.75">
      <c r="B22" s="173"/>
      <c r="C22" s="174">
        <v>85404</v>
      </c>
      <c r="D22" s="174"/>
      <c r="E22" s="180" t="s">
        <v>235</v>
      </c>
      <c r="F22" s="175">
        <f>SUM(F23:F36)</f>
        <v>456310</v>
      </c>
    </row>
    <row r="23" spans="2:6" ht="12.75">
      <c r="B23" s="173"/>
      <c r="C23" s="174"/>
      <c r="D23" s="174">
        <v>3020</v>
      </c>
      <c r="E23" s="183" t="s">
        <v>8</v>
      </c>
      <c r="F23" s="175">
        <v>479</v>
      </c>
    </row>
    <row r="24" spans="2:6" ht="12.75">
      <c r="B24" s="173"/>
      <c r="C24" s="174"/>
      <c r="D24" s="174">
        <v>3250</v>
      </c>
      <c r="E24" s="183" t="s">
        <v>9</v>
      </c>
      <c r="F24" s="175">
        <v>500</v>
      </c>
    </row>
    <row r="25" spans="2:6" ht="12.75">
      <c r="B25" s="173"/>
      <c r="C25" s="174"/>
      <c r="D25" s="174">
        <v>4010</v>
      </c>
      <c r="E25" s="183" t="s">
        <v>6</v>
      </c>
      <c r="F25" s="175">
        <v>252690</v>
      </c>
    </row>
    <row r="26" spans="2:6" ht="12.75">
      <c r="B26" s="173"/>
      <c r="C26" s="174"/>
      <c r="D26" s="174">
        <v>4040</v>
      </c>
      <c r="E26" s="183" t="s">
        <v>7</v>
      </c>
      <c r="F26" s="175">
        <v>20400</v>
      </c>
    </row>
    <row r="27" spans="2:6" ht="12.75">
      <c r="B27" s="173"/>
      <c r="C27" s="174"/>
      <c r="D27" s="174">
        <v>4110</v>
      </c>
      <c r="E27" s="183" t="s">
        <v>12</v>
      </c>
      <c r="F27" s="175">
        <v>48000</v>
      </c>
    </row>
    <row r="28" spans="2:6" ht="12.75">
      <c r="B28" s="173"/>
      <c r="C28" s="174"/>
      <c r="D28" s="174">
        <v>4120</v>
      </c>
      <c r="E28" s="183" t="s">
        <v>11</v>
      </c>
      <c r="F28" s="175">
        <v>6600</v>
      </c>
    </row>
    <row r="29" spans="2:6" ht="12.75">
      <c r="B29" s="173"/>
      <c r="C29" s="174"/>
      <c r="D29" s="174">
        <v>4210</v>
      </c>
      <c r="E29" s="183" t="s">
        <v>78</v>
      </c>
      <c r="F29" s="175">
        <v>28000</v>
      </c>
    </row>
    <row r="30" spans="2:6" ht="12.75">
      <c r="B30" s="173"/>
      <c r="C30" s="174"/>
      <c r="D30" s="174">
        <v>4220</v>
      </c>
      <c r="E30" s="183" t="s">
        <v>298</v>
      </c>
      <c r="F30" s="175">
        <v>60060</v>
      </c>
    </row>
    <row r="31" spans="2:6" ht="25.5">
      <c r="B31" s="173"/>
      <c r="C31" s="174"/>
      <c r="D31" s="174">
        <v>4240</v>
      </c>
      <c r="E31" s="183" t="s">
        <v>166</v>
      </c>
      <c r="F31" s="175">
        <v>1866</v>
      </c>
    </row>
    <row r="32" spans="2:6" ht="12.75">
      <c r="B32" s="173"/>
      <c r="C32" s="174"/>
      <c r="D32" s="174">
        <v>4260</v>
      </c>
      <c r="E32" s="183" t="s">
        <v>79</v>
      </c>
      <c r="F32" s="175">
        <v>8000</v>
      </c>
    </row>
    <row r="33" spans="2:6" ht="12.75">
      <c r="B33" s="173"/>
      <c r="C33" s="174"/>
      <c r="D33" s="174">
        <v>4270</v>
      </c>
      <c r="E33" s="183" t="s">
        <v>80</v>
      </c>
      <c r="F33" s="175">
        <v>7000</v>
      </c>
    </row>
    <row r="34" spans="2:6" ht="12.75">
      <c r="B34" s="173"/>
      <c r="C34" s="174"/>
      <c r="D34" s="174">
        <v>4280</v>
      </c>
      <c r="E34" s="183" t="s">
        <v>154</v>
      </c>
      <c r="F34" s="175">
        <v>1000</v>
      </c>
    </row>
    <row r="35" spans="2:6" ht="12.75">
      <c r="B35" s="173"/>
      <c r="C35" s="174"/>
      <c r="D35" s="174">
        <v>4300</v>
      </c>
      <c r="E35" s="183" t="s">
        <v>81</v>
      </c>
      <c r="F35" s="175">
        <v>6000</v>
      </c>
    </row>
    <row r="36" spans="2:6" ht="25.5">
      <c r="B36" s="173"/>
      <c r="C36" s="174"/>
      <c r="D36" s="174">
        <v>4440</v>
      </c>
      <c r="E36" s="183" t="s">
        <v>14</v>
      </c>
      <c r="F36" s="175">
        <v>15715</v>
      </c>
    </row>
    <row r="37" spans="2:6" ht="13.5" thickBot="1">
      <c r="B37" s="173"/>
      <c r="C37" s="174"/>
      <c r="D37" s="174"/>
      <c r="E37" s="183"/>
      <c r="F37" s="175"/>
    </row>
    <row r="38" spans="2:6" ht="14.25" thickBot="1" thickTop="1">
      <c r="B38" s="476" t="s">
        <v>22</v>
      </c>
      <c r="C38" s="477"/>
      <c r="D38" s="477"/>
      <c r="E38" s="478"/>
      <c r="F38" s="262">
        <f>SUM(F21)</f>
        <v>456310</v>
      </c>
    </row>
    <row r="39" ht="13.5" thickTop="1"/>
  </sheetData>
  <mergeCells count="5">
    <mergeCell ref="B38:E38"/>
    <mergeCell ref="B2:F2"/>
    <mergeCell ref="B4:F4"/>
    <mergeCell ref="B15:E15"/>
    <mergeCell ref="B17:F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5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4.375" style="115" customWidth="1"/>
    <col min="2" max="2" width="7.25390625" style="115" customWidth="1"/>
    <col min="3" max="3" width="49.00390625" style="115" customWidth="1"/>
    <col min="4" max="4" width="22.125" style="115" customWidth="1"/>
    <col min="5" max="5" width="5.625" style="115" customWidth="1"/>
    <col min="6" max="6" width="14.375" style="115" customWidth="1"/>
    <col min="7" max="7" width="13.625" style="115" customWidth="1"/>
    <col min="8" max="8" width="10.75390625" style="115" customWidth="1"/>
    <col min="9" max="9" width="11.625" style="115" customWidth="1"/>
    <col min="10" max="16384" width="9.125" style="115" customWidth="1"/>
  </cols>
  <sheetData>
    <row r="1" spans="2:4" ht="15.75">
      <c r="B1" s="481" t="s">
        <v>324</v>
      </c>
      <c r="C1" s="481"/>
      <c r="D1" s="481"/>
    </row>
    <row r="2" spans="2:4" ht="15.75">
      <c r="B2" s="12"/>
      <c r="C2" s="12"/>
      <c r="D2" s="12"/>
    </row>
    <row r="3" spans="2:4" ht="16.5" thickBot="1">
      <c r="B3" s="481" t="s">
        <v>18</v>
      </c>
      <c r="C3" s="481"/>
      <c r="D3" s="481"/>
    </row>
    <row r="4" spans="2:4" s="11" customFormat="1" ht="17.25" thickBot="1" thickTop="1">
      <c r="B4" s="265" t="s">
        <v>2</v>
      </c>
      <c r="C4" s="266" t="s">
        <v>54</v>
      </c>
      <c r="D4" s="267" t="s">
        <v>29</v>
      </c>
    </row>
    <row r="5" spans="2:4" s="11" customFormat="1" ht="16.5" thickTop="1">
      <c r="B5" s="13"/>
      <c r="C5" s="14"/>
      <c r="D5" s="15"/>
    </row>
    <row r="6" spans="2:4" ht="15">
      <c r="B6" s="116" t="s">
        <v>77</v>
      </c>
      <c r="C6" s="50" t="s">
        <v>4</v>
      </c>
      <c r="D6" s="308">
        <v>595400</v>
      </c>
    </row>
    <row r="7" spans="2:4" ht="15">
      <c r="B7" s="116" t="s">
        <v>273</v>
      </c>
      <c r="C7" s="50" t="s">
        <v>249</v>
      </c>
      <c r="D7" s="308">
        <v>1500</v>
      </c>
    </row>
    <row r="8" spans="2:4" ht="15">
      <c r="B8" s="116" t="s">
        <v>266</v>
      </c>
      <c r="C8" s="50" t="s">
        <v>302</v>
      </c>
      <c r="D8" s="308">
        <v>10500</v>
      </c>
    </row>
    <row r="9" spans="2:4" ht="15">
      <c r="B9" s="116" t="s">
        <v>301</v>
      </c>
      <c r="C9" s="50" t="s">
        <v>20</v>
      </c>
      <c r="D9" s="308">
        <v>0</v>
      </c>
    </row>
    <row r="10" spans="2:4" ht="15.75" thickBot="1">
      <c r="B10" s="116" t="s">
        <v>5</v>
      </c>
      <c r="C10" s="50" t="s">
        <v>303</v>
      </c>
      <c r="D10" s="117">
        <v>-53360</v>
      </c>
    </row>
    <row r="11" spans="2:4" s="118" customFormat="1" ht="17.25" thickBot="1" thickTop="1">
      <c r="B11" s="482" t="s">
        <v>23</v>
      </c>
      <c r="C11" s="483"/>
      <c r="D11" s="309">
        <f>SUM(D6:D10)</f>
        <v>554040</v>
      </c>
    </row>
    <row r="12" spans="2:4" s="118" customFormat="1" ht="16.5" thickTop="1">
      <c r="B12" s="119"/>
      <c r="C12" s="119"/>
      <c r="D12" s="120"/>
    </row>
    <row r="13" spans="2:4" s="118" customFormat="1" ht="16.5" thickBot="1">
      <c r="B13" s="484" t="s">
        <v>21</v>
      </c>
      <c r="C13" s="484"/>
      <c r="D13" s="484"/>
    </row>
    <row r="14" spans="2:4" s="118" customFormat="1" ht="17.25" thickBot="1" thickTop="1">
      <c r="B14" s="265" t="s">
        <v>2</v>
      </c>
      <c r="C14" s="266" t="s">
        <v>54</v>
      </c>
      <c r="D14" s="267" t="s">
        <v>29</v>
      </c>
    </row>
    <row r="15" spans="2:4" s="118" customFormat="1" ht="16.5" thickTop="1">
      <c r="B15" s="114"/>
      <c r="C15" s="32"/>
      <c r="D15" s="310"/>
    </row>
    <row r="16" spans="2:4" ht="15">
      <c r="B16" s="121">
        <v>3020</v>
      </c>
      <c r="C16" s="50" t="s">
        <v>226</v>
      </c>
      <c r="D16" s="308">
        <v>3000</v>
      </c>
    </row>
    <row r="17" spans="2:4" ht="15">
      <c r="B17" s="121"/>
      <c r="C17" s="50"/>
      <c r="D17" s="308"/>
    </row>
    <row r="18" spans="2:4" ht="15">
      <c r="B18" s="121">
        <v>4010</v>
      </c>
      <c r="C18" s="50" t="s">
        <v>6</v>
      </c>
      <c r="D18" s="308">
        <v>246000</v>
      </c>
    </row>
    <row r="19" spans="2:4" ht="15">
      <c r="B19" s="121"/>
      <c r="C19" s="50"/>
      <c r="D19" s="308"/>
    </row>
    <row r="20" spans="2:4" ht="15">
      <c r="B20" s="121">
        <v>4040</v>
      </c>
      <c r="C20" s="50" t="s">
        <v>55</v>
      </c>
      <c r="D20" s="308">
        <v>20000</v>
      </c>
    </row>
    <row r="21" spans="2:4" ht="15">
      <c r="B21" s="121"/>
      <c r="C21" s="50"/>
      <c r="D21" s="308"/>
    </row>
    <row r="22" spans="2:4" ht="15">
      <c r="B22" s="121">
        <v>4110</v>
      </c>
      <c r="C22" s="50" t="s">
        <v>12</v>
      </c>
      <c r="D22" s="308">
        <v>47500</v>
      </c>
    </row>
    <row r="23" spans="2:4" ht="15">
      <c r="B23" s="121"/>
      <c r="C23" s="50"/>
      <c r="D23" s="308"/>
    </row>
    <row r="24" spans="2:4" ht="15">
      <c r="B24" s="121">
        <v>4120</v>
      </c>
      <c r="C24" s="50" t="s">
        <v>11</v>
      </c>
      <c r="D24" s="308">
        <v>7000</v>
      </c>
    </row>
    <row r="25" spans="2:4" ht="15">
      <c r="B25" s="121"/>
      <c r="C25" s="50"/>
      <c r="D25" s="308"/>
    </row>
    <row r="26" spans="2:4" ht="15">
      <c r="B26" s="121">
        <v>4210</v>
      </c>
      <c r="C26" s="50" t="s">
        <v>78</v>
      </c>
      <c r="D26" s="308">
        <v>57660</v>
      </c>
    </row>
    <row r="27" spans="2:4" ht="15">
      <c r="B27" s="121"/>
      <c r="C27" s="50"/>
      <c r="D27" s="308"/>
    </row>
    <row r="28" spans="2:4" ht="15">
      <c r="B28" s="121">
        <v>4260</v>
      </c>
      <c r="C28" s="50" t="s">
        <v>79</v>
      </c>
      <c r="D28" s="308">
        <v>65000</v>
      </c>
    </row>
    <row r="29" spans="2:4" ht="15">
      <c r="B29" s="121"/>
      <c r="C29" s="50"/>
      <c r="D29" s="308"/>
    </row>
    <row r="30" spans="2:4" ht="15">
      <c r="B30" s="121">
        <v>4270</v>
      </c>
      <c r="C30" s="50" t="s">
        <v>80</v>
      </c>
      <c r="D30" s="308">
        <v>3000</v>
      </c>
    </row>
    <row r="31" spans="2:4" ht="15">
      <c r="B31" s="121"/>
      <c r="C31" s="50"/>
      <c r="D31" s="308"/>
    </row>
    <row r="32" spans="2:4" ht="15">
      <c r="B32" s="121">
        <v>4280</v>
      </c>
      <c r="C32" s="50" t="s">
        <v>154</v>
      </c>
      <c r="D32" s="308">
        <v>500</v>
      </c>
    </row>
    <row r="33" spans="2:4" ht="15">
      <c r="B33" s="121"/>
      <c r="C33" s="50"/>
      <c r="D33" s="308"/>
    </row>
    <row r="34" spans="2:4" ht="15">
      <c r="B34" s="121">
        <v>4300</v>
      </c>
      <c r="C34" s="50" t="s">
        <v>81</v>
      </c>
      <c r="D34" s="308">
        <v>60000</v>
      </c>
    </row>
    <row r="35" spans="2:4" ht="15">
      <c r="B35" s="121"/>
      <c r="C35" s="50"/>
      <c r="D35" s="308"/>
    </row>
    <row r="36" spans="2:4" ht="15">
      <c r="B36" s="121">
        <v>4410</v>
      </c>
      <c r="C36" s="50" t="s">
        <v>13</v>
      </c>
      <c r="D36" s="308">
        <v>3280</v>
      </c>
    </row>
    <row r="37" spans="2:4" ht="15">
      <c r="B37" s="121"/>
      <c r="C37" s="50"/>
      <c r="D37" s="308"/>
    </row>
    <row r="38" spans="2:4" ht="15">
      <c r="B38" s="121">
        <v>4430</v>
      </c>
      <c r="C38" s="50" t="s">
        <v>10</v>
      </c>
      <c r="D38" s="308">
        <v>4000</v>
      </c>
    </row>
    <row r="39" spans="2:4" ht="15">
      <c r="B39" s="121"/>
      <c r="C39" s="50"/>
      <c r="D39" s="308"/>
    </row>
    <row r="40" spans="2:4" ht="15">
      <c r="B40" s="121">
        <v>4440</v>
      </c>
      <c r="C40" s="183" t="s">
        <v>14</v>
      </c>
      <c r="D40" s="308">
        <v>9400</v>
      </c>
    </row>
    <row r="41" spans="2:4" ht="15">
      <c r="B41" s="121"/>
      <c r="C41" s="183"/>
      <c r="D41" s="308"/>
    </row>
    <row r="42" spans="2:4" ht="15">
      <c r="B42" s="121">
        <v>4480</v>
      </c>
      <c r="C42" s="183" t="s">
        <v>82</v>
      </c>
      <c r="D42" s="308">
        <v>3000</v>
      </c>
    </row>
    <row r="43" spans="2:4" ht="15">
      <c r="B43" s="121"/>
      <c r="C43" s="50"/>
      <c r="D43" s="308"/>
    </row>
    <row r="44" spans="2:4" ht="15">
      <c r="B44" s="121">
        <v>4530</v>
      </c>
      <c r="C44" s="50" t="s">
        <v>56</v>
      </c>
      <c r="D44" s="308">
        <v>22700</v>
      </c>
    </row>
    <row r="45" spans="2:4" ht="15">
      <c r="B45" s="121"/>
      <c r="C45" s="50"/>
      <c r="D45" s="308"/>
    </row>
    <row r="46" spans="2:4" ht="15">
      <c r="B46" s="121">
        <v>4570</v>
      </c>
      <c r="C46" s="50" t="s">
        <v>107</v>
      </c>
      <c r="D46" s="308">
        <v>2000</v>
      </c>
    </row>
    <row r="47" spans="2:4" ht="15.75" thickBot="1">
      <c r="B47" s="121"/>
      <c r="C47" s="50"/>
      <c r="D47" s="308"/>
    </row>
    <row r="48" spans="2:4" s="118" customFormat="1" ht="17.25" thickBot="1" thickTop="1">
      <c r="B48" s="482" t="s">
        <v>57</v>
      </c>
      <c r="C48" s="483"/>
      <c r="D48" s="309">
        <f>SUM(D15:D47)</f>
        <v>554040</v>
      </c>
    </row>
    <row r="49" spans="4:9" ht="15.75" thickTop="1">
      <c r="D49" s="122"/>
      <c r="E49" s="122"/>
      <c r="F49" s="122"/>
      <c r="G49" s="122"/>
      <c r="H49" s="122"/>
      <c r="I49" s="122"/>
    </row>
    <row r="50" spans="4:9" ht="15">
      <c r="D50" s="122"/>
      <c r="E50" s="122"/>
      <c r="F50" s="122"/>
      <c r="G50" s="122"/>
      <c r="H50" s="122"/>
      <c r="I50" s="122"/>
    </row>
    <row r="51" spans="4:9" ht="15">
      <c r="D51" s="122"/>
      <c r="E51" s="122"/>
      <c r="F51" s="122"/>
      <c r="G51" s="122"/>
      <c r="H51" s="122"/>
      <c r="I51" s="122"/>
    </row>
    <row r="52" spans="4:9" ht="15">
      <c r="D52" s="122"/>
      <c r="E52" s="122"/>
      <c r="F52" s="122"/>
      <c r="G52" s="122"/>
      <c r="H52" s="122"/>
      <c r="I52" s="122"/>
    </row>
  </sheetData>
  <mergeCells count="5">
    <mergeCell ref="B1:D1"/>
    <mergeCell ref="B11:C11"/>
    <mergeCell ref="B48:C48"/>
    <mergeCell ref="B3:D3"/>
    <mergeCell ref="B13:D13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7"/>
  <sheetViews>
    <sheetView workbookViewId="0" topLeftCell="A1">
      <selection activeCell="A1" sqref="A1"/>
    </sheetView>
  </sheetViews>
  <sheetFormatPr defaultColWidth="9.00390625" defaultRowHeight="12.75"/>
  <cols>
    <col min="1" max="1" width="4.625" style="200" customWidth="1"/>
    <col min="2" max="2" width="6.375" style="201" customWidth="1"/>
    <col min="3" max="3" width="5.375" style="202" customWidth="1"/>
    <col min="4" max="4" width="54.125" style="200" customWidth="1"/>
    <col min="5" max="5" width="24.00390625" style="200" customWidth="1"/>
    <col min="6" max="7" width="12.75390625" style="200" customWidth="1"/>
    <col min="8" max="16384" width="7.875" style="200" customWidth="1"/>
  </cols>
  <sheetData>
    <row r="1" spans="4:6" ht="45">
      <c r="D1" s="124"/>
      <c r="E1" s="186" t="s">
        <v>497</v>
      </c>
      <c r="F1" s="305"/>
    </row>
    <row r="2" spans="1:7" s="203" customFormat="1" ht="20.25">
      <c r="A2" s="385" t="s">
        <v>310</v>
      </c>
      <c r="B2" s="385"/>
      <c r="C2" s="385"/>
      <c r="D2" s="385"/>
      <c r="E2" s="385"/>
      <c r="F2" s="313"/>
      <c r="G2" s="313"/>
    </row>
    <row r="3" spans="1:4" s="126" customFormat="1" ht="13.5" thickBot="1">
      <c r="A3" s="125"/>
      <c r="B3" s="125"/>
      <c r="C3" s="148"/>
      <c r="D3" s="125"/>
    </row>
    <row r="4" spans="1:5" s="127" customFormat="1" ht="19.5" thickBot="1" thickTop="1">
      <c r="A4" s="204" t="s">
        <v>0</v>
      </c>
      <c r="B4" s="205" t="s">
        <v>1</v>
      </c>
      <c r="C4" s="206" t="s">
        <v>2</v>
      </c>
      <c r="D4" s="207" t="s">
        <v>3</v>
      </c>
      <c r="E4" s="197" t="s">
        <v>309</v>
      </c>
    </row>
    <row r="5" spans="1:5" s="142" customFormat="1" ht="13.5" thickTop="1">
      <c r="A5" s="208" t="s">
        <v>68</v>
      </c>
      <c r="B5" s="209"/>
      <c r="C5" s="210"/>
      <c r="D5" s="209" t="s">
        <v>69</v>
      </c>
      <c r="E5" s="293">
        <f>SUM(E7,E10)</f>
        <v>43700</v>
      </c>
    </row>
    <row r="6" spans="1:5" s="142" customFormat="1" ht="12.75">
      <c r="A6" s="130"/>
      <c r="B6" s="131"/>
      <c r="C6" s="150"/>
      <c r="D6" s="132"/>
      <c r="E6" s="294"/>
    </row>
    <row r="7" spans="1:5" s="142" customFormat="1" ht="12.75">
      <c r="A7" s="130"/>
      <c r="B7" s="151" t="s">
        <v>290</v>
      </c>
      <c r="C7" s="151"/>
      <c r="D7" s="135" t="s">
        <v>291</v>
      </c>
      <c r="E7" s="295">
        <f>SUM(E8)</f>
        <v>42500</v>
      </c>
    </row>
    <row r="8" spans="1:5" s="142" customFormat="1" ht="12.75">
      <c r="A8" s="130"/>
      <c r="B8" s="131"/>
      <c r="C8" s="150" t="s">
        <v>175</v>
      </c>
      <c r="D8" s="132" t="s">
        <v>81</v>
      </c>
      <c r="E8" s="294">
        <v>42500</v>
      </c>
    </row>
    <row r="9" spans="1:5" s="142" customFormat="1" ht="12.75">
      <c r="A9" s="130"/>
      <c r="B9" s="131"/>
      <c r="C9" s="152"/>
      <c r="D9" s="136"/>
      <c r="E9" s="294"/>
    </row>
    <row r="10" spans="1:5" s="142" customFormat="1" ht="12.75">
      <c r="A10" s="133"/>
      <c r="B10" s="151" t="s">
        <v>253</v>
      </c>
      <c r="C10" s="151"/>
      <c r="D10" s="135" t="s">
        <v>254</v>
      </c>
      <c r="E10" s="295">
        <f>SUM(E11)</f>
        <v>1200</v>
      </c>
    </row>
    <row r="11" spans="1:5" s="142" customFormat="1" ht="25.5">
      <c r="A11" s="130"/>
      <c r="B11" s="131"/>
      <c r="C11" s="150" t="s">
        <v>241</v>
      </c>
      <c r="D11" s="132" t="s">
        <v>237</v>
      </c>
      <c r="E11" s="294">
        <v>1200</v>
      </c>
    </row>
    <row r="12" spans="1:5" s="142" customFormat="1" ht="12.75">
      <c r="A12" s="130"/>
      <c r="B12" s="131"/>
      <c r="C12" s="150"/>
      <c r="D12" s="132"/>
      <c r="E12" s="294"/>
    </row>
    <row r="13" spans="1:5" s="142" customFormat="1" ht="12.75">
      <c r="A13" s="128" t="s">
        <v>122</v>
      </c>
      <c r="B13" s="129"/>
      <c r="C13" s="149"/>
      <c r="D13" s="129" t="s">
        <v>70</v>
      </c>
      <c r="E13" s="296">
        <f>SUM(E15)</f>
        <v>726785</v>
      </c>
    </row>
    <row r="14" spans="1:5" s="142" customFormat="1" ht="12.75">
      <c r="A14" s="130"/>
      <c r="B14" s="131"/>
      <c r="C14" s="150"/>
      <c r="D14" s="132"/>
      <c r="E14" s="294"/>
    </row>
    <row r="15" spans="1:5" s="142" customFormat="1" ht="25.5">
      <c r="A15" s="133"/>
      <c r="B15" s="134" t="s">
        <v>123</v>
      </c>
      <c r="C15" s="151"/>
      <c r="D15" s="135" t="s">
        <v>124</v>
      </c>
      <c r="E15" s="295">
        <f>SUM(E16,E18,E19)</f>
        <v>726785</v>
      </c>
    </row>
    <row r="16" spans="1:5" s="142" customFormat="1" ht="12.75">
      <c r="A16" s="130"/>
      <c r="B16" s="131"/>
      <c r="C16" s="150" t="s">
        <v>125</v>
      </c>
      <c r="D16" s="132" t="s">
        <v>80</v>
      </c>
      <c r="E16" s="294">
        <v>140000</v>
      </c>
    </row>
    <row r="17" spans="1:5" s="142" customFormat="1" ht="12.75">
      <c r="A17" s="130"/>
      <c r="B17" s="187"/>
      <c r="C17" s="151" t="s">
        <v>5</v>
      </c>
      <c r="D17" s="135" t="s">
        <v>473</v>
      </c>
      <c r="E17" s="295">
        <f>SUM(E18:E19)</f>
        <v>586785</v>
      </c>
    </row>
    <row r="18" spans="1:5" s="142" customFormat="1" ht="12.75">
      <c r="A18" s="130"/>
      <c r="B18" s="131"/>
      <c r="C18" s="152">
        <v>6050</v>
      </c>
      <c r="D18" s="136" t="s">
        <v>126</v>
      </c>
      <c r="E18" s="294">
        <v>186400</v>
      </c>
    </row>
    <row r="19" spans="1:5" s="142" customFormat="1" ht="38.25">
      <c r="A19" s="130"/>
      <c r="B19" s="131"/>
      <c r="C19" s="152" t="s">
        <v>458</v>
      </c>
      <c r="D19" s="136" t="s">
        <v>472</v>
      </c>
      <c r="E19" s="294">
        <v>400385</v>
      </c>
    </row>
    <row r="20" spans="1:5" s="142" customFormat="1" ht="12.75">
      <c r="A20" s="130"/>
      <c r="B20" s="131"/>
      <c r="C20" s="150"/>
      <c r="D20" s="132"/>
      <c r="E20" s="294"/>
    </row>
    <row r="21" spans="1:5" s="142" customFormat="1" ht="12.75">
      <c r="A21" s="128" t="s">
        <v>127</v>
      </c>
      <c r="B21" s="129"/>
      <c r="C21" s="149"/>
      <c r="D21" s="129" t="s">
        <v>71</v>
      </c>
      <c r="E21" s="296">
        <f>SUM(E23)</f>
        <v>13000</v>
      </c>
    </row>
    <row r="22" spans="1:5" s="142" customFormat="1" ht="12.75">
      <c r="A22" s="138"/>
      <c r="B22" s="131"/>
      <c r="C22" s="150"/>
      <c r="D22" s="131"/>
      <c r="E22" s="294"/>
    </row>
    <row r="23" spans="1:5" s="141" customFormat="1" ht="25.5">
      <c r="A23" s="139"/>
      <c r="B23" s="134" t="s">
        <v>128</v>
      </c>
      <c r="C23" s="151"/>
      <c r="D23" s="140" t="s">
        <v>85</v>
      </c>
      <c r="E23" s="295">
        <f>SUM(E24:E25)</f>
        <v>13000</v>
      </c>
    </row>
    <row r="24" spans="1:5" s="142" customFormat="1" ht="12.75">
      <c r="A24" s="137"/>
      <c r="B24" s="131"/>
      <c r="C24" s="150" t="s">
        <v>133</v>
      </c>
      <c r="D24" s="132" t="s">
        <v>78</v>
      </c>
      <c r="E24" s="294">
        <v>6000</v>
      </c>
    </row>
    <row r="25" spans="1:5" s="142" customFormat="1" ht="12.75">
      <c r="A25" s="137"/>
      <c r="B25" s="131"/>
      <c r="C25" s="152">
        <v>4300</v>
      </c>
      <c r="D25" s="136" t="s">
        <v>81</v>
      </c>
      <c r="E25" s="294">
        <v>7000</v>
      </c>
    </row>
    <row r="26" spans="1:5" s="142" customFormat="1" ht="12.75">
      <c r="A26" s="130"/>
      <c r="B26" s="131"/>
      <c r="C26" s="153"/>
      <c r="D26" s="145"/>
      <c r="E26" s="294"/>
    </row>
    <row r="27" spans="1:5" s="142" customFormat="1" ht="12.75">
      <c r="A27" s="128" t="s">
        <v>138</v>
      </c>
      <c r="B27" s="129"/>
      <c r="C27" s="149"/>
      <c r="D27" s="129" t="s">
        <v>58</v>
      </c>
      <c r="E27" s="296">
        <f>SUM(E29,E32,E41)</f>
        <v>3330700</v>
      </c>
    </row>
    <row r="28" spans="1:5" s="142" customFormat="1" ht="12.75">
      <c r="A28" s="138"/>
      <c r="B28" s="131"/>
      <c r="C28" s="150"/>
      <c r="D28" s="131"/>
      <c r="E28" s="294"/>
    </row>
    <row r="29" spans="1:5" ht="25.5">
      <c r="A29" s="133"/>
      <c r="B29" s="134" t="s">
        <v>139</v>
      </c>
      <c r="C29" s="151"/>
      <c r="D29" s="135" t="s">
        <v>238</v>
      </c>
      <c r="E29" s="295">
        <f>SUM(E30:E30)</f>
        <v>9000</v>
      </c>
    </row>
    <row r="30" spans="1:5" ht="12.75">
      <c r="A30" s="130"/>
      <c r="B30" s="131"/>
      <c r="C30" s="150">
        <v>4300</v>
      </c>
      <c r="D30" s="132" t="s">
        <v>81</v>
      </c>
      <c r="E30" s="294">
        <v>9000</v>
      </c>
    </row>
    <row r="31" spans="1:5" s="142" customFormat="1" ht="12.75">
      <c r="A31" s="130"/>
      <c r="B31" s="131"/>
      <c r="C31" s="150"/>
      <c r="D31" s="132"/>
      <c r="E31" s="294"/>
    </row>
    <row r="32" spans="1:5" s="142" customFormat="1" ht="25.5">
      <c r="A32" s="133"/>
      <c r="B32" s="134" t="s">
        <v>140</v>
      </c>
      <c r="C32" s="151"/>
      <c r="D32" s="135" t="s">
        <v>86</v>
      </c>
      <c r="E32" s="295">
        <f>SUM(E33:E39)</f>
        <v>2699700</v>
      </c>
    </row>
    <row r="33" spans="1:5" s="142" customFormat="1" ht="12.75">
      <c r="A33" s="130"/>
      <c r="B33" s="131"/>
      <c r="C33" s="150" t="s">
        <v>133</v>
      </c>
      <c r="D33" s="132" t="s">
        <v>78</v>
      </c>
      <c r="E33" s="294">
        <v>1200</v>
      </c>
    </row>
    <row r="34" spans="1:5" s="142" customFormat="1" ht="12.75">
      <c r="A34" s="130"/>
      <c r="B34" s="131"/>
      <c r="C34" s="150" t="s">
        <v>134</v>
      </c>
      <c r="D34" s="132" t="s">
        <v>79</v>
      </c>
      <c r="E34" s="294">
        <v>100000</v>
      </c>
    </row>
    <row r="35" spans="1:5" s="142" customFormat="1" ht="12.75">
      <c r="A35" s="130"/>
      <c r="B35" s="131"/>
      <c r="C35" s="150" t="s">
        <v>125</v>
      </c>
      <c r="D35" s="132" t="s">
        <v>80</v>
      </c>
      <c r="E35" s="294">
        <v>340000</v>
      </c>
    </row>
    <row r="36" spans="1:5" s="142" customFormat="1" ht="12.75">
      <c r="A36" s="130"/>
      <c r="B36" s="131"/>
      <c r="C36" s="152">
        <v>4300</v>
      </c>
      <c r="D36" s="136" t="s">
        <v>81</v>
      </c>
      <c r="E36" s="294">
        <v>2015500</v>
      </c>
    </row>
    <row r="37" spans="1:5" s="142" customFormat="1" ht="12.75">
      <c r="A37" s="130"/>
      <c r="B37" s="131"/>
      <c r="C37" s="150" t="s">
        <v>155</v>
      </c>
      <c r="D37" s="132" t="s">
        <v>10</v>
      </c>
      <c r="E37" s="294">
        <v>83000</v>
      </c>
    </row>
    <row r="38" spans="1:5" s="142" customFormat="1" ht="12.75">
      <c r="A38" s="130"/>
      <c r="B38" s="131"/>
      <c r="C38" s="152">
        <v>6050</v>
      </c>
      <c r="D38" s="136" t="s">
        <v>126</v>
      </c>
      <c r="E38" s="294">
        <v>100000</v>
      </c>
    </row>
    <row r="39" spans="1:5" s="142" customFormat="1" ht="12.75">
      <c r="A39" s="143"/>
      <c r="B39" s="144"/>
      <c r="C39" s="153" t="s">
        <v>141</v>
      </c>
      <c r="D39" s="145" t="s">
        <v>142</v>
      </c>
      <c r="E39" s="294">
        <v>60000</v>
      </c>
    </row>
    <row r="40" spans="1:5" s="142" customFormat="1" ht="12.75">
      <c r="A40" s="143"/>
      <c r="B40" s="144"/>
      <c r="C40" s="153"/>
      <c r="D40" s="145"/>
      <c r="E40" s="294"/>
    </row>
    <row r="41" spans="1:5" s="142" customFormat="1" ht="25.5">
      <c r="A41" s="133"/>
      <c r="B41" s="134" t="s">
        <v>143</v>
      </c>
      <c r="C41" s="151"/>
      <c r="D41" s="135" t="s">
        <v>85</v>
      </c>
      <c r="E41" s="295">
        <f>SUM(E42:E42)</f>
        <v>622000</v>
      </c>
    </row>
    <row r="42" spans="1:5" s="142" customFormat="1" ht="12.75">
      <c r="A42" s="130"/>
      <c r="B42" s="131"/>
      <c r="C42" s="150">
        <v>6050</v>
      </c>
      <c r="D42" s="132" t="s">
        <v>126</v>
      </c>
      <c r="E42" s="294">
        <v>622000</v>
      </c>
    </row>
    <row r="43" spans="1:5" s="142" customFormat="1" ht="12.75">
      <c r="A43" s="130"/>
      <c r="B43" s="131"/>
      <c r="C43" s="150"/>
      <c r="D43" s="132"/>
      <c r="E43" s="294"/>
    </row>
    <row r="44" spans="1:5" s="142" customFormat="1" ht="12.75">
      <c r="A44" s="128" t="s">
        <v>146</v>
      </c>
      <c r="B44" s="129"/>
      <c r="C44" s="149"/>
      <c r="D44" s="129" t="s">
        <v>72</v>
      </c>
      <c r="E44" s="296">
        <f>SUM(E46,E49,E52,E60)</f>
        <v>1086700</v>
      </c>
    </row>
    <row r="45" spans="1:5" s="142" customFormat="1" ht="12.75">
      <c r="A45" s="146"/>
      <c r="B45" s="134"/>
      <c r="C45" s="151"/>
      <c r="D45" s="134"/>
      <c r="E45" s="295"/>
    </row>
    <row r="46" spans="1:5" s="141" customFormat="1" ht="12.75">
      <c r="A46" s="133"/>
      <c r="B46" s="187">
        <v>71004</v>
      </c>
      <c r="C46" s="150"/>
      <c r="D46" s="135" t="s">
        <v>255</v>
      </c>
      <c r="E46" s="295">
        <f>SUM(E47)</f>
        <v>80000</v>
      </c>
    </row>
    <row r="47" spans="1:5" s="142" customFormat="1" ht="12.75">
      <c r="A47" s="130"/>
      <c r="B47" s="131"/>
      <c r="C47" s="152">
        <v>4300</v>
      </c>
      <c r="D47" s="136" t="s">
        <v>81</v>
      </c>
      <c r="E47" s="294">
        <v>80000</v>
      </c>
    </row>
    <row r="48" spans="1:5" s="142" customFormat="1" ht="12.75">
      <c r="A48" s="130"/>
      <c r="B48" s="131"/>
      <c r="C48" s="152"/>
      <c r="D48" s="136"/>
      <c r="E48" s="294"/>
    </row>
    <row r="49" spans="1:5" s="142" customFormat="1" ht="25.5">
      <c r="A49" s="133"/>
      <c r="B49" s="134" t="s">
        <v>147</v>
      </c>
      <c r="C49" s="151"/>
      <c r="D49" s="135" t="s">
        <v>261</v>
      </c>
      <c r="E49" s="295">
        <f>SUM(E50)</f>
        <v>6200</v>
      </c>
    </row>
    <row r="50" spans="1:5" s="142" customFormat="1" ht="12.75">
      <c r="A50" s="130"/>
      <c r="B50" s="131"/>
      <c r="C50" s="152">
        <v>4300</v>
      </c>
      <c r="D50" s="136" t="s">
        <v>81</v>
      </c>
      <c r="E50" s="294">
        <v>6200</v>
      </c>
    </row>
    <row r="51" spans="1:5" s="142" customFormat="1" ht="12.75">
      <c r="A51" s="130"/>
      <c r="B51" s="131"/>
      <c r="C51" s="152"/>
      <c r="D51" s="136"/>
      <c r="E51" s="294"/>
    </row>
    <row r="52" spans="1:5" s="142" customFormat="1" ht="12.75">
      <c r="A52" s="130"/>
      <c r="B52" s="32">
        <v>71035</v>
      </c>
      <c r="C52" s="33"/>
      <c r="D52" s="52" t="s">
        <v>258</v>
      </c>
      <c r="E52" s="47">
        <f>SUM(E53:E57)</f>
        <v>987000</v>
      </c>
    </row>
    <row r="53" spans="1:5" s="142" customFormat="1" ht="12.75">
      <c r="A53" s="130"/>
      <c r="B53" s="40"/>
      <c r="C53" s="150" t="s">
        <v>133</v>
      </c>
      <c r="D53" s="132" t="s">
        <v>78</v>
      </c>
      <c r="E53" s="224">
        <v>5000</v>
      </c>
    </row>
    <row r="54" spans="1:5" s="142" customFormat="1" ht="12.75">
      <c r="A54" s="130"/>
      <c r="B54" s="40"/>
      <c r="C54" s="150" t="s">
        <v>134</v>
      </c>
      <c r="D54" s="132" t="s">
        <v>79</v>
      </c>
      <c r="E54" s="224">
        <v>5000</v>
      </c>
    </row>
    <row r="55" spans="1:5" s="142" customFormat="1" ht="12.75">
      <c r="A55" s="130"/>
      <c r="B55" s="40"/>
      <c r="C55" s="150" t="s">
        <v>153</v>
      </c>
      <c r="D55" s="132" t="s">
        <v>154</v>
      </c>
      <c r="E55" s="224">
        <v>300</v>
      </c>
    </row>
    <row r="56" spans="1:5" s="142" customFormat="1" ht="12.75">
      <c r="A56" s="130"/>
      <c r="B56" s="40"/>
      <c r="C56" s="150">
        <v>4300</v>
      </c>
      <c r="D56" s="132" t="s">
        <v>81</v>
      </c>
      <c r="E56" s="224">
        <v>11700</v>
      </c>
    </row>
    <row r="57" spans="1:5" s="142" customFormat="1" ht="12.75">
      <c r="A57" s="130"/>
      <c r="B57" s="40"/>
      <c r="C57" s="152">
        <v>6050</v>
      </c>
      <c r="D57" s="136" t="s">
        <v>126</v>
      </c>
      <c r="E57" s="224">
        <v>965000</v>
      </c>
    </row>
    <row r="58" spans="1:5" s="142" customFormat="1" ht="12.75">
      <c r="A58" s="130"/>
      <c r="B58" s="40"/>
      <c r="C58" s="268" t="s">
        <v>5</v>
      </c>
      <c r="D58" s="132" t="s">
        <v>275</v>
      </c>
      <c r="E58" s="294"/>
    </row>
    <row r="59" spans="1:5" s="142" customFormat="1" ht="12.75">
      <c r="A59" s="130"/>
      <c r="B59" s="131"/>
      <c r="C59" s="152"/>
      <c r="D59" s="136"/>
      <c r="E59" s="294"/>
    </row>
    <row r="60" spans="1:5" s="142" customFormat="1" ht="12.75">
      <c r="A60" s="130"/>
      <c r="B60" s="187">
        <v>71095</v>
      </c>
      <c r="C60" s="150"/>
      <c r="D60" s="135" t="s">
        <v>85</v>
      </c>
      <c r="E60" s="295">
        <f>SUM(E61:E61)</f>
        <v>13500</v>
      </c>
    </row>
    <row r="61" spans="1:5" s="142" customFormat="1" ht="12.75">
      <c r="A61" s="130"/>
      <c r="B61" s="131"/>
      <c r="C61" s="152">
        <v>4300</v>
      </c>
      <c r="D61" s="136" t="s">
        <v>81</v>
      </c>
      <c r="E61" s="294">
        <v>13500</v>
      </c>
    </row>
    <row r="62" spans="1:5" s="142" customFormat="1" ht="12.75">
      <c r="A62" s="130"/>
      <c r="B62" s="131"/>
      <c r="C62" s="152"/>
      <c r="D62" s="136"/>
      <c r="E62" s="294"/>
    </row>
    <row r="63" spans="1:5" s="142" customFormat="1" ht="12.75">
      <c r="A63" s="128" t="s">
        <v>148</v>
      </c>
      <c r="B63" s="129"/>
      <c r="C63" s="149"/>
      <c r="D63" s="129" t="s">
        <v>59</v>
      </c>
      <c r="E63" s="296">
        <f>SUM(E65,E73,E79,E95)</f>
        <v>2809830</v>
      </c>
    </row>
    <row r="64" spans="1:5" s="142" customFormat="1" ht="12.75">
      <c r="A64" s="130"/>
      <c r="B64" s="131"/>
      <c r="C64" s="150"/>
      <c r="D64" s="132"/>
      <c r="E64" s="294"/>
    </row>
    <row r="65" spans="1:5" s="142" customFormat="1" ht="25.5">
      <c r="A65" s="133"/>
      <c r="B65" s="134" t="s">
        <v>149</v>
      </c>
      <c r="C65" s="151"/>
      <c r="D65" s="135" t="s">
        <v>90</v>
      </c>
      <c r="E65" s="295">
        <f>SUM(E66:E71)</f>
        <v>105200</v>
      </c>
    </row>
    <row r="66" spans="1:5" s="142" customFormat="1" ht="12.75">
      <c r="A66" s="130"/>
      <c r="B66" s="131"/>
      <c r="C66" s="150" t="s">
        <v>129</v>
      </c>
      <c r="D66" s="132" t="s">
        <v>6</v>
      </c>
      <c r="E66" s="294">
        <v>76500</v>
      </c>
    </row>
    <row r="67" spans="1:5" s="142" customFormat="1" ht="12.75">
      <c r="A67" s="130"/>
      <c r="B67" s="131"/>
      <c r="C67" s="150" t="s">
        <v>130</v>
      </c>
      <c r="D67" s="132" t="s">
        <v>7</v>
      </c>
      <c r="E67" s="294">
        <v>6200</v>
      </c>
    </row>
    <row r="68" spans="1:5" s="142" customFormat="1" ht="12.75">
      <c r="A68" s="130"/>
      <c r="B68" s="131"/>
      <c r="C68" s="150" t="s">
        <v>135</v>
      </c>
      <c r="D68" s="132" t="s">
        <v>12</v>
      </c>
      <c r="E68" s="294">
        <v>13000</v>
      </c>
    </row>
    <row r="69" spans="1:5" s="142" customFormat="1" ht="12.75">
      <c r="A69" s="130"/>
      <c r="B69" s="131"/>
      <c r="C69" s="150" t="s">
        <v>136</v>
      </c>
      <c r="D69" s="132" t="s">
        <v>11</v>
      </c>
      <c r="E69" s="294">
        <v>1500</v>
      </c>
    </row>
    <row r="70" spans="1:5" s="142" customFormat="1" ht="12.75">
      <c r="A70" s="130"/>
      <c r="B70" s="131"/>
      <c r="C70" s="150" t="s">
        <v>133</v>
      </c>
      <c r="D70" s="132" t="s">
        <v>78</v>
      </c>
      <c r="E70" s="294">
        <v>4000</v>
      </c>
    </row>
    <row r="71" spans="1:5" s="142" customFormat="1" ht="12.75">
      <c r="A71" s="130"/>
      <c r="B71" s="131"/>
      <c r="C71" s="152">
        <v>4300</v>
      </c>
      <c r="D71" s="136" t="s">
        <v>81</v>
      </c>
      <c r="E71" s="294">
        <v>4000</v>
      </c>
    </row>
    <row r="72" spans="1:5" s="142" customFormat="1" ht="12.75">
      <c r="A72" s="130"/>
      <c r="B72" s="131"/>
      <c r="C72" s="150"/>
      <c r="D72" s="132"/>
      <c r="E72" s="294"/>
    </row>
    <row r="73" spans="1:5" s="142" customFormat="1" ht="25.5">
      <c r="A73" s="133"/>
      <c r="B73" s="134" t="s">
        <v>150</v>
      </c>
      <c r="C73" s="151"/>
      <c r="D73" s="135" t="s">
        <v>262</v>
      </c>
      <c r="E73" s="295">
        <f>SUM(E74:E77)</f>
        <v>129800</v>
      </c>
    </row>
    <row r="74" spans="1:5" s="142" customFormat="1" ht="12.75">
      <c r="A74" s="130"/>
      <c r="B74" s="131"/>
      <c r="C74" s="150" t="s">
        <v>144</v>
      </c>
      <c r="D74" s="132" t="s">
        <v>145</v>
      </c>
      <c r="E74" s="297">
        <v>113500</v>
      </c>
    </row>
    <row r="75" spans="1:5" s="142" customFormat="1" ht="12.75">
      <c r="A75" s="130"/>
      <c r="B75" s="131"/>
      <c r="C75" s="150" t="s">
        <v>133</v>
      </c>
      <c r="D75" s="132" t="s">
        <v>78</v>
      </c>
      <c r="E75" s="297">
        <v>10000</v>
      </c>
    </row>
    <row r="76" spans="1:5" s="142" customFormat="1" ht="12.75">
      <c r="A76" s="130"/>
      <c r="B76" s="131"/>
      <c r="C76" s="152">
        <v>4300</v>
      </c>
      <c r="D76" s="136" t="s">
        <v>81</v>
      </c>
      <c r="E76" s="297">
        <v>6000</v>
      </c>
    </row>
    <row r="77" spans="1:5" s="142" customFormat="1" ht="12.75">
      <c r="A77" s="130"/>
      <c r="B77" s="131"/>
      <c r="C77" s="150" t="s">
        <v>151</v>
      </c>
      <c r="D77" s="132" t="s">
        <v>13</v>
      </c>
      <c r="E77" s="297">
        <v>300</v>
      </c>
    </row>
    <row r="78" spans="1:5" s="142" customFormat="1" ht="12.75">
      <c r="A78" s="130"/>
      <c r="B78" s="131"/>
      <c r="C78" s="150"/>
      <c r="D78" s="132"/>
      <c r="E78" s="297"/>
    </row>
    <row r="79" spans="1:5" s="142" customFormat="1" ht="25.5">
      <c r="A79" s="133"/>
      <c r="B79" s="134" t="s">
        <v>152</v>
      </c>
      <c r="C79" s="151"/>
      <c r="D79" s="135" t="s">
        <v>263</v>
      </c>
      <c r="E79" s="295">
        <f>SUM(E80:E93)</f>
        <v>2252730</v>
      </c>
    </row>
    <row r="80" spans="1:5" s="142" customFormat="1" ht="12.75">
      <c r="A80" s="130"/>
      <c r="B80" s="131"/>
      <c r="C80" s="150" t="s">
        <v>131</v>
      </c>
      <c r="D80" s="132" t="s">
        <v>132</v>
      </c>
      <c r="E80" s="297">
        <v>9600</v>
      </c>
    </row>
    <row r="81" spans="1:5" s="142" customFormat="1" ht="12.75">
      <c r="A81" s="130"/>
      <c r="B81" s="131"/>
      <c r="C81" s="150" t="s">
        <v>144</v>
      </c>
      <c r="D81" s="132" t="s">
        <v>145</v>
      </c>
      <c r="E81" s="297">
        <v>2000</v>
      </c>
    </row>
    <row r="82" spans="1:5" s="142" customFormat="1" ht="12.75">
      <c r="A82" s="130"/>
      <c r="B82" s="131"/>
      <c r="C82" s="150" t="s">
        <v>129</v>
      </c>
      <c r="D82" s="132" t="s">
        <v>6</v>
      </c>
      <c r="E82" s="297">
        <v>1350000</v>
      </c>
    </row>
    <row r="83" spans="1:5" s="142" customFormat="1" ht="12.75">
      <c r="A83" s="130"/>
      <c r="B83" s="131"/>
      <c r="C83" s="150" t="s">
        <v>130</v>
      </c>
      <c r="D83" s="132" t="s">
        <v>7</v>
      </c>
      <c r="E83" s="297">
        <v>99000</v>
      </c>
    </row>
    <row r="84" spans="1:5" s="142" customFormat="1" ht="12.75">
      <c r="A84" s="130"/>
      <c r="B84" s="131"/>
      <c r="C84" s="150" t="s">
        <v>135</v>
      </c>
      <c r="D84" s="132" t="s">
        <v>12</v>
      </c>
      <c r="E84" s="297">
        <v>260000</v>
      </c>
    </row>
    <row r="85" spans="1:5" s="142" customFormat="1" ht="12.75">
      <c r="A85" s="130"/>
      <c r="B85" s="131"/>
      <c r="C85" s="150" t="s">
        <v>136</v>
      </c>
      <c r="D85" s="132" t="s">
        <v>11</v>
      </c>
      <c r="E85" s="297">
        <v>36500</v>
      </c>
    </row>
    <row r="86" spans="1:5" s="142" customFormat="1" ht="12.75">
      <c r="A86" s="130"/>
      <c r="B86" s="131"/>
      <c r="C86" s="150" t="s">
        <v>133</v>
      </c>
      <c r="D86" s="132" t="s">
        <v>78</v>
      </c>
      <c r="E86" s="297">
        <v>155000</v>
      </c>
    </row>
    <row r="87" spans="1:5" s="142" customFormat="1" ht="12.75">
      <c r="A87" s="130"/>
      <c r="B87" s="131"/>
      <c r="C87" s="150" t="s">
        <v>134</v>
      </c>
      <c r="D87" s="132" t="s">
        <v>79</v>
      </c>
      <c r="E87" s="297">
        <v>59700</v>
      </c>
    </row>
    <row r="88" spans="1:5" s="142" customFormat="1" ht="12.75">
      <c r="A88" s="130"/>
      <c r="B88" s="131"/>
      <c r="C88" s="150" t="s">
        <v>153</v>
      </c>
      <c r="D88" s="132" t="s">
        <v>154</v>
      </c>
      <c r="E88" s="297">
        <v>1030</v>
      </c>
    </row>
    <row r="89" spans="1:5" s="142" customFormat="1" ht="12.75">
      <c r="A89" s="130"/>
      <c r="B89" s="131"/>
      <c r="C89" s="152">
        <v>4300</v>
      </c>
      <c r="D89" s="136" t="s">
        <v>81</v>
      </c>
      <c r="E89" s="297">
        <v>167200</v>
      </c>
    </row>
    <row r="90" spans="1:5" s="142" customFormat="1" ht="12.75">
      <c r="A90" s="130"/>
      <c r="B90" s="131"/>
      <c r="C90" s="150" t="s">
        <v>151</v>
      </c>
      <c r="D90" s="132" t="s">
        <v>13</v>
      </c>
      <c r="E90" s="297">
        <v>17000</v>
      </c>
    </row>
    <row r="91" spans="1:5" s="142" customFormat="1" ht="12.75">
      <c r="A91" s="130"/>
      <c r="B91" s="131"/>
      <c r="C91" s="150" t="s">
        <v>155</v>
      </c>
      <c r="D91" s="132" t="s">
        <v>10</v>
      </c>
      <c r="E91" s="297">
        <v>10700</v>
      </c>
    </row>
    <row r="92" spans="1:5" s="142" customFormat="1" ht="12.75">
      <c r="A92" s="130"/>
      <c r="B92" s="131"/>
      <c r="C92" s="150" t="s">
        <v>137</v>
      </c>
      <c r="D92" s="132" t="s">
        <v>14</v>
      </c>
      <c r="E92" s="297">
        <v>35000</v>
      </c>
    </row>
    <row r="93" spans="1:5" s="142" customFormat="1" ht="12.75">
      <c r="A93" s="130"/>
      <c r="B93" s="131"/>
      <c r="C93" s="150" t="s">
        <v>141</v>
      </c>
      <c r="D93" s="132" t="s">
        <v>142</v>
      </c>
      <c r="E93" s="297">
        <v>50000</v>
      </c>
    </row>
    <row r="94" spans="1:5" s="142" customFormat="1" ht="12.75">
      <c r="A94" s="130"/>
      <c r="B94" s="131"/>
      <c r="C94" s="150"/>
      <c r="D94" s="132"/>
      <c r="E94" s="297"/>
    </row>
    <row r="95" spans="1:5" s="142" customFormat="1" ht="25.5">
      <c r="A95" s="133"/>
      <c r="B95" s="134" t="s">
        <v>156</v>
      </c>
      <c r="C95" s="151"/>
      <c r="D95" s="135" t="s">
        <v>85</v>
      </c>
      <c r="E95" s="295">
        <f>SUM(E96:E105)</f>
        <v>322100</v>
      </c>
    </row>
    <row r="96" spans="1:5" s="142" customFormat="1" ht="12.75">
      <c r="A96" s="130"/>
      <c r="B96" s="131"/>
      <c r="C96" s="150" t="s">
        <v>131</v>
      </c>
      <c r="D96" s="132" t="s">
        <v>132</v>
      </c>
      <c r="E96" s="294">
        <v>4100</v>
      </c>
    </row>
    <row r="97" spans="1:5" s="142" customFormat="1" ht="12.75">
      <c r="A97" s="130"/>
      <c r="B97" s="131"/>
      <c r="C97" s="150" t="s">
        <v>129</v>
      </c>
      <c r="D97" s="132" t="s">
        <v>6</v>
      </c>
      <c r="E97" s="294">
        <v>173000</v>
      </c>
    </row>
    <row r="98" spans="1:5" s="142" customFormat="1" ht="12.75">
      <c r="A98" s="130"/>
      <c r="B98" s="131"/>
      <c r="C98" s="150" t="s">
        <v>130</v>
      </c>
      <c r="D98" s="132" t="s">
        <v>7</v>
      </c>
      <c r="E98" s="294">
        <v>14000</v>
      </c>
    </row>
    <row r="99" spans="1:5" s="142" customFormat="1" ht="12.75">
      <c r="A99" s="130"/>
      <c r="B99" s="131"/>
      <c r="C99" s="150" t="s">
        <v>135</v>
      </c>
      <c r="D99" s="132" t="s">
        <v>12</v>
      </c>
      <c r="E99" s="294">
        <v>33000</v>
      </c>
    </row>
    <row r="100" spans="1:5" s="142" customFormat="1" ht="12.75">
      <c r="A100" s="130"/>
      <c r="B100" s="131"/>
      <c r="C100" s="150" t="s">
        <v>136</v>
      </c>
      <c r="D100" s="132" t="s">
        <v>11</v>
      </c>
      <c r="E100" s="294">
        <v>4500</v>
      </c>
    </row>
    <row r="101" spans="1:5" s="142" customFormat="1" ht="12.75">
      <c r="A101" s="130"/>
      <c r="B101" s="131"/>
      <c r="C101" s="150" t="s">
        <v>133</v>
      </c>
      <c r="D101" s="132" t="s">
        <v>78</v>
      </c>
      <c r="E101" s="294">
        <v>30000</v>
      </c>
    </row>
    <row r="102" spans="1:5" s="142" customFormat="1" ht="12.75">
      <c r="A102" s="130"/>
      <c r="B102" s="131"/>
      <c r="C102" s="150" t="s">
        <v>153</v>
      </c>
      <c r="D102" s="132" t="s">
        <v>154</v>
      </c>
      <c r="E102" s="294">
        <v>400</v>
      </c>
    </row>
    <row r="103" spans="1:5" s="142" customFormat="1" ht="12.75">
      <c r="A103" s="130"/>
      <c r="B103" s="131"/>
      <c r="C103" s="152">
        <v>4300</v>
      </c>
      <c r="D103" s="136" t="s">
        <v>81</v>
      </c>
      <c r="E103" s="294">
        <v>48000</v>
      </c>
    </row>
    <row r="104" spans="1:5" s="142" customFormat="1" ht="12.75">
      <c r="A104" s="130"/>
      <c r="B104" s="131"/>
      <c r="C104" s="152" t="s">
        <v>155</v>
      </c>
      <c r="D104" s="136" t="s">
        <v>10</v>
      </c>
      <c r="E104" s="294">
        <v>2100</v>
      </c>
    </row>
    <row r="105" spans="1:5" s="142" customFormat="1" ht="12.75">
      <c r="A105" s="130"/>
      <c r="B105" s="131"/>
      <c r="C105" s="150" t="s">
        <v>137</v>
      </c>
      <c r="D105" s="132" t="s">
        <v>14</v>
      </c>
      <c r="E105" s="294">
        <v>13000</v>
      </c>
    </row>
    <row r="106" spans="1:5" s="142" customFormat="1" ht="12.75">
      <c r="A106" s="130"/>
      <c r="B106" s="131"/>
      <c r="C106" s="152"/>
      <c r="D106" s="136"/>
      <c r="E106" s="294"/>
    </row>
    <row r="107" spans="1:5" s="142" customFormat="1" ht="38.25">
      <c r="A107" s="128" t="s">
        <v>157</v>
      </c>
      <c r="B107" s="129"/>
      <c r="C107" s="149"/>
      <c r="D107" s="129" t="s">
        <v>158</v>
      </c>
      <c r="E107" s="296">
        <f>SUM(E109)</f>
        <v>2411</v>
      </c>
    </row>
    <row r="108" spans="1:5" s="142" customFormat="1" ht="12.75">
      <c r="A108" s="130"/>
      <c r="B108" s="131"/>
      <c r="C108" s="150"/>
      <c r="D108" s="132"/>
      <c r="E108" s="294"/>
    </row>
    <row r="109" spans="1:5" s="142" customFormat="1" ht="25.5">
      <c r="A109" s="133"/>
      <c r="B109" s="134" t="s">
        <v>159</v>
      </c>
      <c r="C109" s="151"/>
      <c r="D109" s="135" t="s">
        <v>94</v>
      </c>
      <c r="E109" s="295">
        <f>SUM(E110:E111)</f>
        <v>2411</v>
      </c>
    </row>
    <row r="110" spans="1:5" s="142" customFormat="1" ht="12.75">
      <c r="A110" s="130"/>
      <c r="B110" s="131"/>
      <c r="C110" s="150" t="s">
        <v>133</v>
      </c>
      <c r="D110" s="132" t="s">
        <v>78</v>
      </c>
      <c r="E110" s="297">
        <v>911</v>
      </c>
    </row>
    <row r="111" spans="1:5" s="142" customFormat="1" ht="12.75">
      <c r="A111" s="130"/>
      <c r="B111" s="131"/>
      <c r="C111" s="152">
        <v>4300</v>
      </c>
      <c r="D111" s="136" t="s">
        <v>81</v>
      </c>
      <c r="E111" s="297">
        <v>1500</v>
      </c>
    </row>
    <row r="112" spans="1:5" s="142" customFormat="1" ht="12.75">
      <c r="A112" s="130"/>
      <c r="B112" s="131"/>
      <c r="C112" s="152"/>
      <c r="D112" s="136"/>
      <c r="E112" s="297"/>
    </row>
    <row r="113" spans="1:5" s="142" customFormat="1" ht="25.5">
      <c r="A113" s="128" t="s">
        <v>95</v>
      </c>
      <c r="B113" s="129"/>
      <c r="C113" s="149"/>
      <c r="D113" s="129" t="s">
        <v>61</v>
      </c>
      <c r="E113" s="296">
        <f>SUM(E115,E129)</f>
        <v>270530</v>
      </c>
    </row>
    <row r="114" spans="1:5" s="142" customFormat="1" ht="12.75">
      <c r="A114" s="130"/>
      <c r="B114" s="131"/>
      <c r="C114" s="150"/>
      <c r="D114" s="132"/>
      <c r="E114" s="294"/>
    </row>
    <row r="115" spans="1:5" s="142" customFormat="1" ht="25.5">
      <c r="A115" s="133"/>
      <c r="B115" s="134" t="s">
        <v>96</v>
      </c>
      <c r="C115" s="151"/>
      <c r="D115" s="135" t="s">
        <v>97</v>
      </c>
      <c r="E115" s="295">
        <f>SUM(E116:E127)</f>
        <v>252530</v>
      </c>
    </row>
    <row r="116" spans="1:5" s="142" customFormat="1" ht="12.75">
      <c r="A116" s="130"/>
      <c r="B116" s="131"/>
      <c r="C116" s="150" t="s">
        <v>131</v>
      </c>
      <c r="D116" s="132" t="s">
        <v>132</v>
      </c>
      <c r="E116" s="294">
        <v>4600</v>
      </c>
    </row>
    <row r="117" spans="1:5" s="142" customFormat="1" ht="12.75">
      <c r="A117" s="130"/>
      <c r="B117" s="131"/>
      <c r="C117" s="150" t="s">
        <v>129</v>
      </c>
      <c r="D117" s="132" t="s">
        <v>6</v>
      </c>
      <c r="E117" s="294">
        <v>147000</v>
      </c>
    </row>
    <row r="118" spans="1:5" s="142" customFormat="1" ht="12.75">
      <c r="A118" s="130"/>
      <c r="B118" s="131"/>
      <c r="C118" s="150" t="s">
        <v>130</v>
      </c>
      <c r="D118" s="132" t="s">
        <v>7</v>
      </c>
      <c r="E118" s="294">
        <v>9000</v>
      </c>
    </row>
    <row r="119" spans="1:5" s="142" customFormat="1" ht="12.75">
      <c r="A119" s="130"/>
      <c r="B119" s="131"/>
      <c r="C119" s="150" t="s">
        <v>135</v>
      </c>
      <c r="D119" s="132" t="s">
        <v>12</v>
      </c>
      <c r="E119" s="297">
        <v>27000</v>
      </c>
    </row>
    <row r="120" spans="1:5" s="142" customFormat="1" ht="12.75">
      <c r="A120" s="130"/>
      <c r="B120" s="131"/>
      <c r="C120" s="150" t="s">
        <v>136</v>
      </c>
      <c r="D120" s="132" t="s">
        <v>11</v>
      </c>
      <c r="E120" s="297">
        <v>3800</v>
      </c>
    </row>
    <row r="121" spans="1:5" s="142" customFormat="1" ht="12.75">
      <c r="A121" s="130"/>
      <c r="B121" s="131"/>
      <c r="C121" s="150" t="s">
        <v>133</v>
      </c>
      <c r="D121" s="132" t="s">
        <v>78</v>
      </c>
      <c r="E121" s="297">
        <v>13500</v>
      </c>
    </row>
    <row r="122" spans="1:5" s="142" customFormat="1" ht="12.75">
      <c r="A122" s="130"/>
      <c r="B122" s="131"/>
      <c r="C122" s="150" t="s">
        <v>134</v>
      </c>
      <c r="D122" s="132" t="s">
        <v>79</v>
      </c>
      <c r="E122" s="297">
        <v>3000</v>
      </c>
    </row>
    <row r="123" spans="1:5" s="142" customFormat="1" ht="12.75">
      <c r="A123" s="130"/>
      <c r="B123" s="131"/>
      <c r="C123" s="152">
        <v>4300</v>
      </c>
      <c r="D123" s="136" t="s">
        <v>81</v>
      </c>
      <c r="E123" s="297">
        <v>7600</v>
      </c>
    </row>
    <row r="124" spans="1:5" s="142" customFormat="1" ht="12.75">
      <c r="A124" s="130"/>
      <c r="B124" s="131"/>
      <c r="C124" s="150" t="s">
        <v>151</v>
      </c>
      <c r="D124" s="132" t="s">
        <v>13</v>
      </c>
      <c r="E124" s="297">
        <v>1300</v>
      </c>
    </row>
    <row r="125" spans="1:5" s="142" customFormat="1" ht="12.75">
      <c r="A125" s="130"/>
      <c r="B125" s="131"/>
      <c r="C125" s="150" t="s">
        <v>155</v>
      </c>
      <c r="D125" s="132" t="s">
        <v>10</v>
      </c>
      <c r="E125" s="297">
        <v>1980</v>
      </c>
    </row>
    <row r="126" spans="1:5" s="142" customFormat="1" ht="12.75">
      <c r="A126" s="130"/>
      <c r="B126" s="131"/>
      <c r="C126" s="150" t="s">
        <v>137</v>
      </c>
      <c r="D126" s="132" t="s">
        <v>14</v>
      </c>
      <c r="E126" s="297">
        <v>3750</v>
      </c>
    </row>
    <row r="127" spans="1:5" s="142" customFormat="1" ht="12.75">
      <c r="A127" s="130"/>
      <c r="B127" s="131"/>
      <c r="C127" s="150" t="s">
        <v>141</v>
      </c>
      <c r="D127" s="132" t="s">
        <v>142</v>
      </c>
      <c r="E127" s="294">
        <v>30000</v>
      </c>
    </row>
    <row r="128" spans="1:5" s="142" customFormat="1" ht="12.75">
      <c r="A128" s="130"/>
      <c r="B128" s="131"/>
      <c r="C128" s="150"/>
      <c r="D128" s="132"/>
      <c r="E128" s="294"/>
    </row>
    <row r="129" spans="1:5" s="142" customFormat="1" ht="12.75">
      <c r="A129" s="139"/>
      <c r="B129" s="151">
        <v>75495</v>
      </c>
      <c r="C129" s="151"/>
      <c r="D129" s="140" t="s">
        <v>85</v>
      </c>
      <c r="E129" s="295">
        <f>SUM(E130:E131)</f>
        <v>18000</v>
      </c>
    </row>
    <row r="130" spans="1:5" s="142" customFormat="1" ht="12.75">
      <c r="A130" s="137"/>
      <c r="B130" s="131"/>
      <c r="C130" s="150" t="s">
        <v>133</v>
      </c>
      <c r="D130" s="132" t="s">
        <v>78</v>
      </c>
      <c r="E130" s="294">
        <v>9300</v>
      </c>
    </row>
    <row r="131" spans="1:5" s="142" customFormat="1" ht="12.75">
      <c r="A131" s="130"/>
      <c r="B131" s="131"/>
      <c r="C131" s="150">
        <v>4300</v>
      </c>
      <c r="D131" s="132" t="s">
        <v>81</v>
      </c>
      <c r="E131" s="294">
        <v>8700</v>
      </c>
    </row>
    <row r="132" spans="1:5" s="142" customFormat="1" ht="12.75">
      <c r="A132" s="130"/>
      <c r="B132" s="131"/>
      <c r="C132" s="150"/>
      <c r="D132" s="132"/>
      <c r="E132" s="297"/>
    </row>
    <row r="133" spans="1:5" s="142" customFormat="1" ht="38.25">
      <c r="A133" s="192">
        <v>756</v>
      </c>
      <c r="B133" s="129"/>
      <c r="C133" s="149"/>
      <c r="D133" s="129" t="s">
        <v>359</v>
      </c>
      <c r="E133" s="296">
        <f>SUM(E135)</f>
        <v>20000</v>
      </c>
    </row>
    <row r="134" spans="1:5" s="142" customFormat="1" ht="12.75">
      <c r="A134" s="130"/>
      <c r="B134" s="131"/>
      <c r="C134" s="150"/>
      <c r="D134" s="132"/>
      <c r="E134" s="297"/>
    </row>
    <row r="135" spans="1:5" s="141" customFormat="1" ht="25.5">
      <c r="A135" s="133"/>
      <c r="B135" s="187">
        <v>75647</v>
      </c>
      <c r="C135" s="151"/>
      <c r="D135" s="135" t="s">
        <v>358</v>
      </c>
      <c r="E135" s="298">
        <f>SUM(E136:E137)</f>
        <v>20000</v>
      </c>
    </row>
    <row r="136" spans="1:5" s="142" customFormat="1" ht="12.75">
      <c r="A136" s="130"/>
      <c r="B136" s="131"/>
      <c r="C136" s="150" t="s">
        <v>133</v>
      </c>
      <c r="D136" s="132" t="s">
        <v>78</v>
      </c>
      <c r="E136" s="297">
        <v>6000</v>
      </c>
    </row>
    <row r="137" spans="1:5" s="142" customFormat="1" ht="12.75">
      <c r="A137" s="130"/>
      <c r="B137" s="131"/>
      <c r="C137" s="150" t="s">
        <v>175</v>
      </c>
      <c r="D137" s="132" t="s">
        <v>81</v>
      </c>
      <c r="E137" s="297">
        <v>14000</v>
      </c>
    </row>
    <row r="138" spans="1:5" s="142" customFormat="1" ht="12.75">
      <c r="A138" s="130"/>
      <c r="B138" s="131"/>
      <c r="C138" s="150"/>
      <c r="D138" s="132"/>
      <c r="E138" s="297"/>
    </row>
    <row r="139" spans="1:5" s="142" customFormat="1" ht="12.75">
      <c r="A139" s="128" t="s">
        <v>160</v>
      </c>
      <c r="B139" s="129"/>
      <c r="C139" s="149"/>
      <c r="D139" s="129" t="s">
        <v>73</v>
      </c>
      <c r="E139" s="296">
        <f>SUM(E141,E145)</f>
        <v>244500</v>
      </c>
    </row>
    <row r="140" spans="1:5" s="142" customFormat="1" ht="12.75">
      <c r="A140" s="130"/>
      <c r="B140" s="131"/>
      <c r="C140" s="150"/>
      <c r="D140" s="132"/>
      <c r="E140" s="297"/>
    </row>
    <row r="141" spans="1:5" s="142" customFormat="1" ht="25.5">
      <c r="A141" s="133"/>
      <c r="B141" s="134" t="s">
        <v>161</v>
      </c>
      <c r="C141" s="151"/>
      <c r="D141" s="135" t="s">
        <v>220</v>
      </c>
      <c r="E141" s="298">
        <f>SUM(E142:E143)</f>
        <v>200000</v>
      </c>
    </row>
    <row r="142" spans="1:5" s="142" customFormat="1" ht="12.75">
      <c r="A142" s="130"/>
      <c r="B142" s="131"/>
      <c r="C142" s="152">
        <v>4300</v>
      </c>
      <c r="D142" s="136" t="s">
        <v>81</v>
      </c>
      <c r="E142" s="297">
        <v>5000</v>
      </c>
    </row>
    <row r="143" spans="1:5" s="142" customFormat="1" ht="25.5">
      <c r="A143" s="130"/>
      <c r="B143" s="131"/>
      <c r="C143" s="150" t="s">
        <v>198</v>
      </c>
      <c r="D143" s="132" t="s">
        <v>199</v>
      </c>
      <c r="E143" s="297">
        <v>195000</v>
      </c>
    </row>
    <row r="144" spans="1:5" s="142" customFormat="1" ht="12.75">
      <c r="A144" s="130"/>
      <c r="B144" s="131"/>
      <c r="C144" s="150"/>
      <c r="D144" s="132"/>
      <c r="E144" s="297"/>
    </row>
    <row r="145" spans="1:5" s="142" customFormat="1" ht="38.25">
      <c r="A145" s="130"/>
      <c r="B145" s="187">
        <v>75704</v>
      </c>
      <c r="C145" s="151"/>
      <c r="D145" s="135" t="s">
        <v>274</v>
      </c>
      <c r="E145" s="298">
        <f>SUM(E146)</f>
        <v>44500</v>
      </c>
    </row>
    <row r="146" spans="1:5" s="142" customFormat="1" ht="12.75">
      <c r="A146" s="130"/>
      <c r="B146" s="131"/>
      <c r="C146" s="152" t="s">
        <v>325</v>
      </c>
      <c r="D146" s="136" t="s">
        <v>326</v>
      </c>
      <c r="E146" s="297">
        <v>44500</v>
      </c>
    </row>
    <row r="147" spans="1:5" s="142" customFormat="1" ht="63" customHeight="1">
      <c r="A147" s="130"/>
      <c r="B147" s="131"/>
      <c r="C147" s="152"/>
      <c r="D147" s="136"/>
      <c r="E147" s="297"/>
    </row>
    <row r="148" spans="1:5" s="142" customFormat="1" ht="12.75">
      <c r="A148" s="192">
        <v>758</v>
      </c>
      <c r="B148" s="129"/>
      <c r="C148" s="149"/>
      <c r="D148" s="129" t="s">
        <v>63</v>
      </c>
      <c r="E148" s="296">
        <f>SUM(E150,E153)</f>
        <v>23000</v>
      </c>
    </row>
    <row r="149" spans="1:5" s="142" customFormat="1" ht="12.75">
      <c r="A149" s="130"/>
      <c r="B149" s="131"/>
      <c r="C149" s="150"/>
      <c r="D149" s="132"/>
      <c r="E149" s="297"/>
    </row>
    <row r="150" spans="1:5" s="142" customFormat="1" ht="12.75">
      <c r="A150" s="130"/>
      <c r="B150" s="187">
        <v>75814</v>
      </c>
      <c r="C150" s="151"/>
      <c r="D150" s="135" t="s">
        <v>269</v>
      </c>
      <c r="E150" s="298">
        <f>SUM(E151:E151)</f>
        <v>3000</v>
      </c>
    </row>
    <row r="151" spans="1:5" s="142" customFormat="1" ht="25.5">
      <c r="A151" s="130"/>
      <c r="B151" s="131"/>
      <c r="C151" s="152" t="s">
        <v>270</v>
      </c>
      <c r="D151" s="136" t="s">
        <v>271</v>
      </c>
      <c r="E151" s="297">
        <v>3000</v>
      </c>
    </row>
    <row r="152" spans="1:5" s="142" customFormat="1" ht="12.75">
      <c r="A152" s="130"/>
      <c r="B152" s="131"/>
      <c r="C152" s="150"/>
      <c r="D152" s="132"/>
      <c r="E152" s="297"/>
    </row>
    <row r="153" spans="1:5" s="142" customFormat="1" ht="12.75">
      <c r="A153" s="130"/>
      <c r="B153" s="187">
        <v>75818</v>
      </c>
      <c r="C153" s="151"/>
      <c r="D153" s="135" t="s">
        <v>289</v>
      </c>
      <c r="E153" s="298">
        <f>SUM(E154:E154)</f>
        <v>20000</v>
      </c>
    </row>
    <row r="154" spans="1:5" s="142" customFormat="1" ht="12.75">
      <c r="A154" s="130"/>
      <c r="B154" s="131"/>
      <c r="C154" s="152" t="s">
        <v>287</v>
      </c>
      <c r="D154" s="136" t="s">
        <v>288</v>
      </c>
      <c r="E154" s="297">
        <v>20000</v>
      </c>
    </row>
    <row r="155" spans="1:5" s="142" customFormat="1" ht="12.75">
      <c r="A155" s="130"/>
      <c r="B155" s="131"/>
      <c r="C155" s="152"/>
      <c r="D155" s="136"/>
      <c r="E155" s="297"/>
    </row>
    <row r="156" spans="1:5" s="142" customFormat="1" ht="12.75">
      <c r="A156" s="128" t="s">
        <v>162</v>
      </c>
      <c r="B156" s="129"/>
      <c r="C156" s="149"/>
      <c r="D156" s="129" t="s">
        <v>64</v>
      </c>
      <c r="E156" s="296">
        <f>SUM(E158,E174,E179,E195,E208,E211)</f>
        <v>8745295</v>
      </c>
    </row>
    <row r="157" spans="1:5" s="142" customFormat="1" ht="12.75">
      <c r="A157" s="130"/>
      <c r="B157" s="131"/>
      <c r="C157" s="150"/>
      <c r="D157" s="132"/>
      <c r="E157" s="294"/>
    </row>
    <row r="158" spans="1:5" s="142" customFormat="1" ht="25.5">
      <c r="A158" s="133"/>
      <c r="B158" s="134" t="s">
        <v>163</v>
      </c>
      <c r="C158" s="151"/>
      <c r="D158" s="135" t="s">
        <v>113</v>
      </c>
      <c r="E158" s="295">
        <f>SUM(E159:E172)</f>
        <v>4365229</v>
      </c>
    </row>
    <row r="159" spans="1:5" s="142" customFormat="1" ht="12.75">
      <c r="A159" s="130"/>
      <c r="B159" s="131"/>
      <c r="C159" s="150" t="s">
        <v>131</v>
      </c>
      <c r="D159" s="132" t="s">
        <v>132</v>
      </c>
      <c r="E159" s="294">
        <v>7692</v>
      </c>
    </row>
    <row r="160" spans="1:5" s="142" customFormat="1" ht="12.75">
      <c r="A160" s="130"/>
      <c r="B160" s="131"/>
      <c r="C160" s="150" t="s">
        <v>164</v>
      </c>
      <c r="D160" s="132" t="s">
        <v>9</v>
      </c>
      <c r="E160" s="294">
        <v>9000</v>
      </c>
    </row>
    <row r="161" spans="1:5" s="142" customFormat="1" ht="12.75">
      <c r="A161" s="130"/>
      <c r="B161" s="131"/>
      <c r="C161" s="150" t="s">
        <v>129</v>
      </c>
      <c r="D161" s="132" t="s">
        <v>6</v>
      </c>
      <c r="E161" s="294">
        <v>2943033</v>
      </c>
    </row>
    <row r="162" spans="1:5" s="142" customFormat="1" ht="12.75">
      <c r="A162" s="130"/>
      <c r="B162" s="131"/>
      <c r="C162" s="150" t="s">
        <v>130</v>
      </c>
      <c r="D162" s="132" t="s">
        <v>7</v>
      </c>
      <c r="E162" s="294">
        <v>217000</v>
      </c>
    </row>
    <row r="163" spans="1:5" s="142" customFormat="1" ht="12.75">
      <c r="A163" s="130"/>
      <c r="B163" s="131"/>
      <c r="C163" s="150" t="s">
        <v>135</v>
      </c>
      <c r="D163" s="132" t="s">
        <v>12</v>
      </c>
      <c r="E163" s="294">
        <v>543000</v>
      </c>
    </row>
    <row r="164" spans="1:5" s="142" customFormat="1" ht="12.75">
      <c r="A164" s="130"/>
      <c r="B164" s="131"/>
      <c r="C164" s="150" t="s">
        <v>136</v>
      </c>
      <c r="D164" s="132" t="s">
        <v>11</v>
      </c>
      <c r="E164" s="294">
        <v>78000</v>
      </c>
    </row>
    <row r="165" spans="1:5" s="142" customFormat="1" ht="12.75">
      <c r="A165" s="130"/>
      <c r="B165" s="131"/>
      <c r="C165" s="150" t="s">
        <v>133</v>
      </c>
      <c r="D165" s="132" t="s">
        <v>78</v>
      </c>
      <c r="E165" s="294">
        <v>90000</v>
      </c>
    </row>
    <row r="166" spans="1:5" s="142" customFormat="1" ht="12.75">
      <c r="A166" s="130"/>
      <c r="B166" s="131"/>
      <c r="C166" s="150" t="s">
        <v>165</v>
      </c>
      <c r="D166" s="132" t="s">
        <v>166</v>
      </c>
      <c r="E166" s="294">
        <v>21000</v>
      </c>
    </row>
    <row r="167" spans="1:5" s="142" customFormat="1" ht="12.75">
      <c r="A167" s="130"/>
      <c r="B167" s="131"/>
      <c r="C167" s="150" t="s">
        <v>134</v>
      </c>
      <c r="D167" s="132" t="s">
        <v>79</v>
      </c>
      <c r="E167" s="294">
        <v>181000</v>
      </c>
    </row>
    <row r="168" spans="1:5" s="142" customFormat="1" ht="12.75">
      <c r="A168" s="130"/>
      <c r="B168" s="131"/>
      <c r="C168" s="150" t="s">
        <v>125</v>
      </c>
      <c r="D168" s="132" t="s">
        <v>80</v>
      </c>
      <c r="E168" s="294">
        <v>36000</v>
      </c>
    </row>
    <row r="169" spans="1:5" s="142" customFormat="1" ht="12.75">
      <c r="A169" s="130"/>
      <c r="B169" s="131"/>
      <c r="C169" s="150" t="s">
        <v>153</v>
      </c>
      <c r="D169" s="132" t="s">
        <v>154</v>
      </c>
      <c r="E169" s="294">
        <v>4500</v>
      </c>
    </row>
    <row r="170" spans="1:5" s="142" customFormat="1" ht="12.75">
      <c r="A170" s="130"/>
      <c r="B170" s="131"/>
      <c r="C170" s="152">
        <v>4300</v>
      </c>
      <c r="D170" s="136" t="s">
        <v>81</v>
      </c>
      <c r="E170" s="294">
        <v>45000</v>
      </c>
    </row>
    <row r="171" spans="1:5" s="142" customFormat="1" ht="12.75">
      <c r="A171" s="130"/>
      <c r="B171" s="131"/>
      <c r="C171" s="150" t="s">
        <v>155</v>
      </c>
      <c r="D171" s="132" t="s">
        <v>10</v>
      </c>
      <c r="E171" s="294">
        <v>3000</v>
      </c>
    </row>
    <row r="172" spans="1:5" s="142" customFormat="1" ht="12.75">
      <c r="A172" s="130"/>
      <c r="B172" s="131"/>
      <c r="C172" s="150" t="s">
        <v>137</v>
      </c>
      <c r="D172" s="132" t="s">
        <v>14</v>
      </c>
      <c r="E172" s="294">
        <v>187004</v>
      </c>
    </row>
    <row r="173" spans="1:5" s="142" customFormat="1" ht="12.75">
      <c r="A173" s="130"/>
      <c r="B173" s="131"/>
      <c r="C173" s="150"/>
      <c r="D173" s="132"/>
      <c r="E173" s="294"/>
    </row>
    <row r="174" spans="1:5" s="142" customFormat="1" ht="12.75">
      <c r="A174" s="133"/>
      <c r="B174" s="187">
        <v>80104</v>
      </c>
      <c r="C174" s="211"/>
      <c r="D174" s="135" t="s">
        <v>235</v>
      </c>
      <c r="E174" s="295">
        <f>SUM(E175)</f>
        <v>1048000</v>
      </c>
    </row>
    <row r="175" spans="1:5" s="142" customFormat="1" ht="12.75">
      <c r="A175" s="130"/>
      <c r="B175" s="131"/>
      <c r="C175" s="150" t="s">
        <v>177</v>
      </c>
      <c r="D175" s="132" t="s">
        <v>178</v>
      </c>
      <c r="E175" s="294">
        <f>SUM(E176,E177)</f>
        <v>1048000</v>
      </c>
    </row>
    <row r="176" spans="1:5" s="142" customFormat="1" ht="12.75">
      <c r="A176" s="130"/>
      <c r="B176" s="131"/>
      <c r="C176" s="150" t="s">
        <v>5</v>
      </c>
      <c r="D176" s="132" t="s">
        <v>276</v>
      </c>
      <c r="E176" s="294">
        <v>713000</v>
      </c>
    </row>
    <row r="177" spans="1:5" s="142" customFormat="1" ht="12.75">
      <c r="A177" s="130"/>
      <c r="B177" s="131"/>
      <c r="C177" s="150" t="s">
        <v>5</v>
      </c>
      <c r="D177" s="132" t="s">
        <v>277</v>
      </c>
      <c r="E177" s="294">
        <v>335000</v>
      </c>
    </row>
    <row r="178" spans="1:5" s="142" customFormat="1" ht="12.75">
      <c r="A178" s="130"/>
      <c r="B178" s="131"/>
      <c r="C178" s="150"/>
      <c r="D178" s="132"/>
      <c r="E178" s="294"/>
    </row>
    <row r="179" spans="1:5" s="142" customFormat="1" ht="25.5">
      <c r="A179" s="133"/>
      <c r="B179" s="134" t="s">
        <v>167</v>
      </c>
      <c r="C179" s="151"/>
      <c r="D179" s="135" t="s">
        <v>114</v>
      </c>
      <c r="E179" s="295">
        <f>SUM(E180:E193)</f>
        <v>2307637</v>
      </c>
    </row>
    <row r="180" spans="1:5" s="142" customFormat="1" ht="12.75">
      <c r="A180" s="130"/>
      <c r="B180" s="131"/>
      <c r="C180" s="150" t="s">
        <v>131</v>
      </c>
      <c r="D180" s="132" t="s">
        <v>132</v>
      </c>
      <c r="E180" s="294">
        <v>15700</v>
      </c>
    </row>
    <row r="181" spans="1:5" s="142" customFormat="1" ht="12.75">
      <c r="A181" s="130"/>
      <c r="B181" s="131"/>
      <c r="C181" s="150" t="s">
        <v>164</v>
      </c>
      <c r="D181" s="132" t="s">
        <v>9</v>
      </c>
      <c r="E181" s="294">
        <v>3000</v>
      </c>
    </row>
    <row r="182" spans="1:5" s="142" customFormat="1" ht="12.75">
      <c r="A182" s="130"/>
      <c r="B182" s="131"/>
      <c r="C182" s="150" t="s">
        <v>129</v>
      </c>
      <c r="D182" s="132" t="s">
        <v>6</v>
      </c>
      <c r="E182" s="294">
        <v>1604863</v>
      </c>
    </row>
    <row r="183" spans="1:5" s="142" customFormat="1" ht="12.75">
      <c r="A183" s="130"/>
      <c r="B183" s="131"/>
      <c r="C183" s="150" t="s">
        <v>130</v>
      </c>
      <c r="D183" s="132" t="s">
        <v>7</v>
      </c>
      <c r="E183" s="294">
        <v>117000</v>
      </c>
    </row>
    <row r="184" spans="1:5" s="142" customFormat="1" ht="12.75">
      <c r="A184" s="130"/>
      <c r="B184" s="131"/>
      <c r="C184" s="150" t="s">
        <v>135</v>
      </c>
      <c r="D184" s="132" t="s">
        <v>12</v>
      </c>
      <c r="E184" s="294">
        <v>302000</v>
      </c>
    </row>
    <row r="185" spans="1:5" s="142" customFormat="1" ht="12.75">
      <c r="A185" s="130"/>
      <c r="B185" s="131"/>
      <c r="C185" s="150" t="s">
        <v>136</v>
      </c>
      <c r="D185" s="132" t="s">
        <v>11</v>
      </c>
      <c r="E185" s="294">
        <v>43100</v>
      </c>
    </row>
    <row r="186" spans="1:5" s="142" customFormat="1" ht="12.75">
      <c r="A186" s="130"/>
      <c r="B186" s="131"/>
      <c r="C186" s="150" t="s">
        <v>133</v>
      </c>
      <c r="D186" s="132" t="s">
        <v>78</v>
      </c>
      <c r="E186" s="294">
        <v>33000</v>
      </c>
    </row>
    <row r="187" spans="1:5" s="142" customFormat="1" ht="12.75">
      <c r="A187" s="130"/>
      <c r="B187" s="131"/>
      <c r="C187" s="150" t="s">
        <v>165</v>
      </c>
      <c r="D187" s="132" t="s">
        <v>166</v>
      </c>
      <c r="E187" s="294">
        <v>9000</v>
      </c>
    </row>
    <row r="188" spans="1:5" s="142" customFormat="1" ht="12.75">
      <c r="A188" s="130"/>
      <c r="B188" s="131"/>
      <c r="C188" s="150" t="s">
        <v>134</v>
      </c>
      <c r="D188" s="132" t="s">
        <v>79</v>
      </c>
      <c r="E188" s="294">
        <v>30000</v>
      </c>
    </row>
    <row r="189" spans="1:5" s="142" customFormat="1" ht="12.75">
      <c r="A189" s="130"/>
      <c r="B189" s="131"/>
      <c r="C189" s="150" t="s">
        <v>125</v>
      </c>
      <c r="D189" s="132" t="s">
        <v>80</v>
      </c>
      <c r="E189" s="294">
        <v>20000</v>
      </c>
    </row>
    <row r="190" spans="1:5" s="142" customFormat="1" ht="12.75">
      <c r="A190" s="130"/>
      <c r="B190" s="131"/>
      <c r="C190" s="150" t="s">
        <v>153</v>
      </c>
      <c r="D190" s="132" t="s">
        <v>154</v>
      </c>
      <c r="E190" s="294">
        <v>1500</v>
      </c>
    </row>
    <row r="191" spans="1:5" s="142" customFormat="1" ht="12.75">
      <c r="A191" s="130"/>
      <c r="B191" s="131"/>
      <c r="C191" s="152">
        <v>4300</v>
      </c>
      <c r="D191" s="136" t="s">
        <v>81</v>
      </c>
      <c r="E191" s="294">
        <v>24500</v>
      </c>
    </row>
    <row r="192" spans="1:5" s="142" customFormat="1" ht="12.75">
      <c r="A192" s="130"/>
      <c r="B192" s="131"/>
      <c r="C192" s="150" t="s">
        <v>155</v>
      </c>
      <c r="D192" s="132" t="s">
        <v>10</v>
      </c>
      <c r="E192" s="294">
        <v>1000</v>
      </c>
    </row>
    <row r="193" spans="1:5" s="142" customFormat="1" ht="12.75">
      <c r="A193" s="130"/>
      <c r="B193" s="131"/>
      <c r="C193" s="150" t="s">
        <v>137</v>
      </c>
      <c r="D193" s="132" t="s">
        <v>14</v>
      </c>
      <c r="E193" s="294">
        <v>102974</v>
      </c>
    </row>
    <row r="194" spans="1:5" s="142" customFormat="1" ht="12.75">
      <c r="A194" s="130"/>
      <c r="B194" s="131"/>
      <c r="C194" s="150"/>
      <c r="D194" s="132"/>
      <c r="E194" s="294"/>
    </row>
    <row r="195" spans="1:5" s="142" customFormat="1" ht="25.5">
      <c r="A195" s="133"/>
      <c r="B195" s="134" t="s">
        <v>168</v>
      </c>
      <c r="C195" s="151"/>
      <c r="D195" s="135" t="s">
        <v>115</v>
      </c>
      <c r="E195" s="295">
        <f>SUM(E196:E206)</f>
        <v>971829</v>
      </c>
    </row>
    <row r="196" spans="1:5" s="142" customFormat="1" ht="12.75">
      <c r="A196" s="130"/>
      <c r="B196" s="131"/>
      <c r="C196" s="150" t="s">
        <v>129</v>
      </c>
      <c r="D196" s="132" t="s">
        <v>6</v>
      </c>
      <c r="E196" s="294">
        <v>202000</v>
      </c>
    </row>
    <row r="197" spans="1:5" s="142" customFormat="1" ht="12.75">
      <c r="A197" s="130"/>
      <c r="B197" s="131"/>
      <c r="C197" s="150" t="s">
        <v>130</v>
      </c>
      <c r="D197" s="132" t="s">
        <v>7</v>
      </c>
      <c r="E197" s="294">
        <v>14200</v>
      </c>
    </row>
    <row r="198" spans="1:5" s="142" customFormat="1" ht="12.75">
      <c r="A198" s="130"/>
      <c r="B198" s="131"/>
      <c r="C198" s="150" t="s">
        <v>135</v>
      </c>
      <c r="D198" s="132" t="s">
        <v>12</v>
      </c>
      <c r="E198" s="294">
        <v>32000</v>
      </c>
    </row>
    <row r="199" spans="1:5" s="142" customFormat="1" ht="12.75">
      <c r="A199" s="130"/>
      <c r="B199" s="131"/>
      <c r="C199" s="150" t="s">
        <v>136</v>
      </c>
      <c r="D199" s="132" t="s">
        <v>11</v>
      </c>
      <c r="E199" s="294">
        <v>4600</v>
      </c>
    </row>
    <row r="200" spans="1:5" s="142" customFormat="1" ht="12.75">
      <c r="A200" s="130"/>
      <c r="B200" s="131"/>
      <c r="C200" s="150" t="s">
        <v>133</v>
      </c>
      <c r="D200" s="132" t="s">
        <v>78</v>
      </c>
      <c r="E200" s="294">
        <v>390000</v>
      </c>
    </row>
    <row r="201" spans="1:5" s="142" customFormat="1" ht="12.75">
      <c r="A201" s="130"/>
      <c r="B201" s="131"/>
      <c r="C201" s="150" t="s">
        <v>134</v>
      </c>
      <c r="D201" s="132" t="s">
        <v>79</v>
      </c>
      <c r="E201" s="294">
        <v>2000</v>
      </c>
    </row>
    <row r="202" spans="1:5" s="142" customFormat="1" ht="12.75">
      <c r="A202" s="130"/>
      <c r="B202" s="131"/>
      <c r="C202" s="150" t="s">
        <v>125</v>
      </c>
      <c r="D202" s="132" t="s">
        <v>80</v>
      </c>
      <c r="E202" s="294">
        <v>10000</v>
      </c>
    </row>
    <row r="203" spans="1:5" s="142" customFormat="1" ht="12.75">
      <c r="A203" s="130"/>
      <c r="B203" s="131"/>
      <c r="C203" s="152">
        <v>4300</v>
      </c>
      <c r="D203" s="136" t="s">
        <v>81</v>
      </c>
      <c r="E203" s="294">
        <v>310000</v>
      </c>
    </row>
    <row r="204" spans="1:5" s="142" customFormat="1" ht="12.75">
      <c r="A204" s="130"/>
      <c r="B204" s="131"/>
      <c r="C204" s="150" t="s">
        <v>151</v>
      </c>
      <c r="D204" s="132" t="s">
        <v>13</v>
      </c>
      <c r="E204" s="294">
        <v>1500</v>
      </c>
    </row>
    <row r="205" spans="1:5" s="142" customFormat="1" ht="12.75">
      <c r="A205" s="130"/>
      <c r="B205" s="131"/>
      <c r="C205" s="150" t="s">
        <v>155</v>
      </c>
      <c r="D205" s="132" t="s">
        <v>10</v>
      </c>
      <c r="E205" s="294">
        <v>1000</v>
      </c>
    </row>
    <row r="206" spans="1:5" s="142" customFormat="1" ht="12.75">
      <c r="A206" s="130"/>
      <c r="B206" s="131"/>
      <c r="C206" s="150" t="s">
        <v>137</v>
      </c>
      <c r="D206" s="132" t="s">
        <v>14</v>
      </c>
      <c r="E206" s="294">
        <v>4529</v>
      </c>
    </row>
    <row r="207" spans="1:5" s="142" customFormat="1" ht="12.75">
      <c r="A207" s="130"/>
      <c r="B207" s="131"/>
      <c r="C207" s="150"/>
      <c r="D207" s="132"/>
      <c r="E207" s="294"/>
    </row>
    <row r="208" spans="1:5" s="142" customFormat="1" ht="12.75">
      <c r="A208" s="130"/>
      <c r="B208" s="151" t="s">
        <v>285</v>
      </c>
      <c r="C208" s="151"/>
      <c r="D208" s="135" t="s">
        <v>286</v>
      </c>
      <c r="E208" s="295">
        <f>SUM(E209)</f>
        <v>30600</v>
      </c>
    </row>
    <row r="209" spans="1:5" s="142" customFormat="1" ht="38.25">
      <c r="A209" s="130"/>
      <c r="B209" s="131"/>
      <c r="C209" s="152" t="s">
        <v>259</v>
      </c>
      <c r="D209" s="132" t="s">
        <v>260</v>
      </c>
      <c r="E209" s="294">
        <v>30600</v>
      </c>
    </row>
    <row r="210" spans="1:5" s="142" customFormat="1" ht="12.75">
      <c r="A210" s="130"/>
      <c r="B210" s="131"/>
      <c r="C210" s="150"/>
      <c r="D210" s="132"/>
      <c r="E210" s="294"/>
    </row>
    <row r="211" spans="1:5" s="142" customFormat="1" ht="12.75">
      <c r="A211" s="130"/>
      <c r="B211" s="151">
        <v>80146</v>
      </c>
      <c r="C211" s="151"/>
      <c r="D211" s="135" t="s">
        <v>239</v>
      </c>
      <c r="E211" s="295">
        <f>SUM(E212:E212)</f>
        <v>22000</v>
      </c>
    </row>
    <row r="212" spans="1:5" s="142" customFormat="1" ht="12.75">
      <c r="A212" s="130"/>
      <c r="B212" s="131"/>
      <c r="C212" s="152">
        <v>4300</v>
      </c>
      <c r="D212" s="136" t="s">
        <v>81</v>
      </c>
      <c r="E212" s="294">
        <v>22000</v>
      </c>
    </row>
    <row r="213" spans="1:5" s="142" customFormat="1" ht="12.75">
      <c r="A213" s="130"/>
      <c r="B213" s="131"/>
      <c r="C213" s="150"/>
      <c r="D213" s="132"/>
      <c r="E213" s="294"/>
    </row>
    <row r="214" spans="1:5" s="142" customFormat="1" ht="12.75">
      <c r="A214" s="128" t="s">
        <v>169</v>
      </c>
      <c r="B214" s="129"/>
      <c r="C214" s="149"/>
      <c r="D214" s="129" t="s">
        <v>74</v>
      </c>
      <c r="E214" s="296">
        <f>SUM(E216)</f>
        <v>155000</v>
      </c>
    </row>
    <row r="215" spans="1:5" s="142" customFormat="1" ht="12.75">
      <c r="A215" s="130"/>
      <c r="B215" s="131"/>
      <c r="C215" s="150"/>
      <c r="D215" s="132"/>
      <c r="E215" s="294"/>
    </row>
    <row r="216" spans="1:5" s="142" customFormat="1" ht="25.5">
      <c r="A216" s="133"/>
      <c r="B216" s="134" t="s">
        <v>197</v>
      </c>
      <c r="C216" s="151"/>
      <c r="D216" s="135" t="s">
        <v>436</v>
      </c>
      <c r="E216" s="295">
        <f>SUM(E217:E229)</f>
        <v>155000</v>
      </c>
    </row>
    <row r="217" spans="1:5" s="142" customFormat="1" ht="25.5">
      <c r="A217" s="130"/>
      <c r="B217" s="131"/>
      <c r="C217" s="150" t="s">
        <v>470</v>
      </c>
      <c r="D217" s="132" t="s">
        <v>471</v>
      </c>
      <c r="E217" s="294">
        <v>2000</v>
      </c>
    </row>
    <row r="218" spans="1:5" s="142" customFormat="1" ht="25.5">
      <c r="A218" s="130"/>
      <c r="B218" s="131"/>
      <c r="C218" s="150" t="s">
        <v>427</v>
      </c>
      <c r="D218" s="132" t="s">
        <v>428</v>
      </c>
      <c r="E218" s="294">
        <v>13950</v>
      </c>
    </row>
    <row r="219" spans="1:5" s="142" customFormat="1" ht="12.75">
      <c r="A219" s="130"/>
      <c r="B219" s="131"/>
      <c r="C219" s="150" t="s">
        <v>144</v>
      </c>
      <c r="D219" s="132" t="s">
        <v>145</v>
      </c>
      <c r="E219" s="294">
        <v>23100</v>
      </c>
    </row>
    <row r="220" spans="1:5" s="142" customFormat="1" ht="12.75">
      <c r="A220" s="130"/>
      <c r="B220" s="131"/>
      <c r="C220" s="150" t="s">
        <v>129</v>
      </c>
      <c r="D220" s="132" t="s">
        <v>6</v>
      </c>
      <c r="E220" s="294">
        <v>17600</v>
      </c>
    </row>
    <row r="221" spans="1:5" s="142" customFormat="1" ht="12.75">
      <c r="A221" s="130"/>
      <c r="B221" s="131"/>
      <c r="C221" s="150" t="s">
        <v>130</v>
      </c>
      <c r="D221" s="132" t="s">
        <v>7</v>
      </c>
      <c r="E221" s="294">
        <v>1300</v>
      </c>
    </row>
    <row r="222" spans="1:5" s="142" customFormat="1" ht="12.75">
      <c r="A222" s="130"/>
      <c r="B222" s="131"/>
      <c r="C222" s="150" t="s">
        <v>135</v>
      </c>
      <c r="D222" s="132" t="s">
        <v>12</v>
      </c>
      <c r="E222" s="294">
        <v>3000</v>
      </c>
    </row>
    <row r="223" spans="1:5" s="142" customFormat="1" ht="12.75">
      <c r="A223" s="130"/>
      <c r="B223" s="131"/>
      <c r="C223" s="150" t="s">
        <v>136</v>
      </c>
      <c r="D223" s="132" t="s">
        <v>11</v>
      </c>
      <c r="E223" s="294">
        <v>800</v>
      </c>
    </row>
    <row r="224" spans="1:5" s="142" customFormat="1" ht="12.75">
      <c r="A224" s="130"/>
      <c r="B224" s="131"/>
      <c r="C224" s="150" t="s">
        <v>133</v>
      </c>
      <c r="D224" s="132" t="s">
        <v>78</v>
      </c>
      <c r="E224" s="294">
        <v>36400</v>
      </c>
    </row>
    <row r="225" spans="1:5" s="142" customFormat="1" ht="12.75">
      <c r="A225" s="130"/>
      <c r="B225" s="131"/>
      <c r="C225" s="150" t="s">
        <v>134</v>
      </c>
      <c r="D225" s="132" t="s">
        <v>79</v>
      </c>
      <c r="E225" s="294">
        <v>6000</v>
      </c>
    </row>
    <row r="226" spans="1:5" s="142" customFormat="1" ht="12.75">
      <c r="A226" s="130"/>
      <c r="B226" s="131"/>
      <c r="C226" s="152">
        <v>4300</v>
      </c>
      <c r="D226" s="136" t="s">
        <v>81</v>
      </c>
      <c r="E226" s="294">
        <v>47550</v>
      </c>
    </row>
    <row r="227" spans="1:5" s="142" customFormat="1" ht="12.75">
      <c r="A227" s="130"/>
      <c r="B227" s="131"/>
      <c r="C227" s="150" t="s">
        <v>151</v>
      </c>
      <c r="D227" s="132" t="s">
        <v>13</v>
      </c>
      <c r="E227" s="294">
        <v>1500</v>
      </c>
    </row>
    <row r="228" spans="1:5" s="142" customFormat="1" ht="12.75">
      <c r="A228" s="130"/>
      <c r="B228" s="131"/>
      <c r="C228" s="150" t="s">
        <v>155</v>
      </c>
      <c r="D228" s="132" t="s">
        <v>10</v>
      </c>
      <c r="E228" s="294">
        <v>800</v>
      </c>
    </row>
    <row r="229" spans="1:5" s="142" customFormat="1" ht="12.75">
      <c r="A229" s="130"/>
      <c r="B229" s="131"/>
      <c r="C229" s="150" t="s">
        <v>137</v>
      </c>
      <c r="D229" s="132" t="s">
        <v>14</v>
      </c>
      <c r="E229" s="294">
        <v>1000</v>
      </c>
    </row>
    <row r="230" spans="1:5" s="142" customFormat="1" ht="12.75">
      <c r="A230" s="130"/>
      <c r="B230" s="131"/>
      <c r="C230" s="150"/>
      <c r="D230" s="132"/>
      <c r="E230" s="294"/>
    </row>
    <row r="231" spans="1:5" s="142" customFormat="1" ht="12.75">
      <c r="A231" s="27">
        <v>852</v>
      </c>
      <c r="B231" s="28"/>
      <c r="C231" s="29"/>
      <c r="D231" s="28" t="s">
        <v>330</v>
      </c>
      <c r="E231" s="296">
        <f>SUM(E233,E236,E240,E243,E246,E260)</f>
        <v>4390050</v>
      </c>
    </row>
    <row r="232" spans="1:5" s="142" customFormat="1" ht="12.75">
      <c r="A232" s="130"/>
      <c r="B232" s="131"/>
      <c r="C232" s="150"/>
      <c r="D232" s="132"/>
      <c r="E232" s="294"/>
    </row>
    <row r="233" spans="1:5" s="142" customFormat="1" ht="25.5">
      <c r="A233" s="130"/>
      <c r="B233" s="32">
        <v>85213</v>
      </c>
      <c r="C233" s="33"/>
      <c r="D233" s="52" t="s">
        <v>242</v>
      </c>
      <c r="E233" s="47">
        <f>SUM(E234)</f>
        <v>45900</v>
      </c>
    </row>
    <row r="234" spans="1:5" s="142" customFormat="1" ht="12.75">
      <c r="A234" s="130"/>
      <c r="B234" s="40"/>
      <c r="C234" s="150" t="s">
        <v>219</v>
      </c>
      <c r="D234" s="132" t="s">
        <v>256</v>
      </c>
      <c r="E234" s="224">
        <v>45900</v>
      </c>
    </row>
    <row r="235" spans="1:5" s="142" customFormat="1" ht="12.75">
      <c r="A235" s="130"/>
      <c r="B235" s="131"/>
      <c r="C235" s="150"/>
      <c r="D235" s="132"/>
      <c r="E235" s="294"/>
    </row>
    <row r="236" spans="1:5" s="141" customFormat="1" ht="25.5">
      <c r="A236" s="133"/>
      <c r="B236" s="187">
        <v>85214</v>
      </c>
      <c r="C236" s="151"/>
      <c r="D236" s="135" t="s">
        <v>240</v>
      </c>
      <c r="E236" s="295">
        <f>SUM(E237:E238)</f>
        <v>1352300</v>
      </c>
    </row>
    <row r="237" spans="1:5" s="142" customFormat="1" ht="12.75">
      <c r="A237" s="130"/>
      <c r="B237" s="300"/>
      <c r="C237" s="150" t="s">
        <v>170</v>
      </c>
      <c r="D237" s="132" t="s">
        <v>171</v>
      </c>
      <c r="E237" s="294">
        <v>1200000</v>
      </c>
    </row>
    <row r="238" spans="1:5" s="142" customFormat="1" ht="12.75">
      <c r="A238" s="130"/>
      <c r="B238" s="300"/>
      <c r="C238" s="150" t="s">
        <v>135</v>
      </c>
      <c r="D238" s="132" t="s">
        <v>12</v>
      </c>
      <c r="E238" s="294">
        <v>152300</v>
      </c>
    </row>
    <row r="239" spans="1:5" s="142" customFormat="1" ht="12.75">
      <c r="A239" s="130"/>
      <c r="B239" s="300"/>
      <c r="C239" s="150"/>
      <c r="D239" s="132"/>
      <c r="E239" s="294"/>
    </row>
    <row r="240" spans="1:5" s="142" customFormat="1" ht="12.75">
      <c r="A240" s="133"/>
      <c r="B240" s="187">
        <v>85215</v>
      </c>
      <c r="C240" s="151"/>
      <c r="D240" s="135" t="s">
        <v>116</v>
      </c>
      <c r="E240" s="295">
        <f>SUM(E241)</f>
        <v>2150000</v>
      </c>
    </row>
    <row r="241" spans="1:5" s="142" customFormat="1" ht="12.75">
      <c r="A241" s="138"/>
      <c r="B241" s="131"/>
      <c r="C241" s="150" t="s">
        <v>170</v>
      </c>
      <c r="D241" s="132" t="s">
        <v>171</v>
      </c>
      <c r="E241" s="294">
        <v>2150000</v>
      </c>
    </row>
    <row r="242" spans="1:5" s="142" customFormat="1" ht="12.75">
      <c r="A242" s="138"/>
      <c r="B242" s="131"/>
      <c r="C242" s="150"/>
      <c r="D242" s="132"/>
      <c r="E242" s="294"/>
    </row>
    <row r="243" spans="1:5" s="142" customFormat="1" ht="12.75">
      <c r="A243" s="133"/>
      <c r="B243" s="187">
        <v>85216</v>
      </c>
      <c r="C243" s="151"/>
      <c r="D243" s="135" t="s">
        <v>117</v>
      </c>
      <c r="E243" s="295">
        <f>SUM(E244)</f>
        <v>22900</v>
      </c>
    </row>
    <row r="244" spans="1:5" s="142" customFormat="1" ht="12.75">
      <c r="A244" s="130"/>
      <c r="B244" s="300"/>
      <c r="C244" s="150" t="s">
        <v>170</v>
      </c>
      <c r="D244" s="132" t="s">
        <v>171</v>
      </c>
      <c r="E244" s="294">
        <v>22900</v>
      </c>
    </row>
    <row r="245" spans="1:5" s="142" customFormat="1" ht="12.75">
      <c r="A245" s="130"/>
      <c r="B245" s="300"/>
      <c r="C245" s="150"/>
      <c r="D245" s="132"/>
      <c r="E245" s="294"/>
    </row>
    <row r="246" spans="1:5" s="142" customFormat="1" ht="12.75">
      <c r="A246" s="133"/>
      <c r="B246" s="187">
        <v>85219</v>
      </c>
      <c r="C246" s="151"/>
      <c r="D246" s="135" t="s">
        <v>118</v>
      </c>
      <c r="E246" s="295">
        <f>SUM(E247:E258)</f>
        <v>726950</v>
      </c>
    </row>
    <row r="247" spans="1:5" s="142" customFormat="1" ht="12.75">
      <c r="A247" s="130"/>
      <c r="B247" s="300"/>
      <c r="C247" s="150" t="s">
        <v>131</v>
      </c>
      <c r="D247" s="132" t="s">
        <v>132</v>
      </c>
      <c r="E247" s="294">
        <v>11400</v>
      </c>
    </row>
    <row r="248" spans="1:5" s="142" customFormat="1" ht="12.75">
      <c r="A248" s="130"/>
      <c r="B248" s="300"/>
      <c r="C248" s="150" t="s">
        <v>129</v>
      </c>
      <c r="D248" s="132" t="s">
        <v>6</v>
      </c>
      <c r="E248" s="294">
        <v>483000</v>
      </c>
    </row>
    <row r="249" spans="1:5" s="142" customFormat="1" ht="12.75">
      <c r="A249" s="130"/>
      <c r="B249" s="300"/>
      <c r="C249" s="150" t="s">
        <v>130</v>
      </c>
      <c r="D249" s="132" t="s">
        <v>7</v>
      </c>
      <c r="E249" s="294">
        <v>35000</v>
      </c>
    </row>
    <row r="250" spans="1:5" s="141" customFormat="1" ht="12.75">
      <c r="A250" s="130"/>
      <c r="B250" s="300"/>
      <c r="C250" s="150" t="s">
        <v>135</v>
      </c>
      <c r="D250" s="132" t="s">
        <v>12</v>
      </c>
      <c r="E250" s="294">
        <v>92000</v>
      </c>
    </row>
    <row r="251" spans="1:5" s="142" customFormat="1" ht="12.75">
      <c r="A251" s="130"/>
      <c r="B251" s="300"/>
      <c r="C251" s="150" t="s">
        <v>136</v>
      </c>
      <c r="D251" s="132" t="s">
        <v>11</v>
      </c>
      <c r="E251" s="294">
        <v>12700</v>
      </c>
    </row>
    <row r="252" spans="1:5" s="142" customFormat="1" ht="12.75">
      <c r="A252" s="130"/>
      <c r="B252" s="300"/>
      <c r="C252" s="150" t="s">
        <v>133</v>
      </c>
      <c r="D252" s="132" t="s">
        <v>78</v>
      </c>
      <c r="E252" s="294">
        <v>35000</v>
      </c>
    </row>
    <row r="253" spans="1:5" s="142" customFormat="1" ht="12.75">
      <c r="A253" s="130"/>
      <c r="B253" s="300"/>
      <c r="C253" s="150" t="s">
        <v>134</v>
      </c>
      <c r="D253" s="132" t="s">
        <v>79</v>
      </c>
      <c r="E253" s="294">
        <v>8000</v>
      </c>
    </row>
    <row r="254" spans="1:5" s="142" customFormat="1" ht="12.75">
      <c r="A254" s="130"/>
      <c r="B254" s="300"/>
      <c r="C254" s="150" t="s">
        <v>153</v>
      </c>
      <c r="D254" s="132" t="s">
        <v>154</v>
      </c>
      <c r="E254" s="294">
        <v>3000</v>
      </c>
    </row>
    <row r="255" spans="1:5" s="142" customFormat="1" ht="12.75">
      <c r="A255" s="130"/>
      <c r="B255" s="300"/>
      <c r="C255" s="152">
        <v>4300</v>
      </c>
      <c r="D255" s="136" t="s">
        <v>81</v>
      </c>
      <c r="E255" s="294">
        <v>20000</v>
      </c>
    </row>
    <row r="256" spans="1:5" s="142" customFormat="1" ht="12.75">
      <c r="A256" s="130"/>
      <c r="B256" s="300"/>
      <c r="C256" s="150" t="s">
        <v>151</v>
      </c>
      <c r="D256" s="132" t="s">
        <v>13</v>
      </c>
      <c r="E256" s="294">
        <v>1000</v>
      </c>
    </row>
    <row r="257" spans="1:5" s="142" customFormat="1" ht="12.75">
      <c r="A257" s="130"/>
      <c r="B257" s="300"/>
      <c r="C257" s="150" t="s">
        <v>155</v>
      </c>
      <c r="D257" s="132" t="s">
        <v>10</v>
      </c>
      <c r="E257" s="294">
        <v>3350</v>
      </c>
    </row>
    <row r="258" spans="1:5" s="142" customFormat="1" ht="12.75">
      <c r="A258" s="130"/>
      <c r="B258" s="300"/>
      <c r="C258" s="150" t="s">
        <v>137</v>
      </c>
      <c r="D258" s="132" t="s">
        <v>14</v>
      </c>
      <c r="E258" s="294">
        <v>22500</v>
      </c>
    </row>
    <row r="259" spans="1:5" s="142" customFormat="1" ht="12.75">
      <c r="A259" s="130"/>
      <c r="B259" s="300"/>
      <c r="C259" s="150"/>
      <c r="D259" s="132"/>
      <c r="E259" s="294"/>
    </row>
    <row r="260" spans="1:5" s="142" customFormat="1" ht="12.75">
      <c r="A260" s="133"/>
      <c r="B260" s="187">
        <v>85295</v>
      </c>
      <c r="C260" s="151"/>
      <c r="D260" s="135" t="s">
        <v>85</v>
      </c>
      <c r="E260" s="295">
        <f>SUM(E261:E261)</f>
        <v>92000</v>
      </c>
    </row>
    <row r="261" spans="1:5" s="142" customFormat="1" ht="12.75">
      <c r="A261" s="130"/>
      <c r="B261" s="300"/>
      <c r="C261" s="150" t="s">
        <v>170</v>
      </c>
      <c r="D261" s="132" t="s">
        <v>171</v>
      </c>
      <c r="E261" s="294">
        <v>92000</v>
      </c>
    </row>
    <row r="262" spans="1:5" s="142" customFormat="1" ht="12.75">
      <c r="A262" s="130"/>
      <c r="B262" s="131"/>
      <c r="C262" s="150"/>
      <c r="D262" s="132"/>
      <c r="E262" s="294"/>
    </row>
    <row r="263" spans="1:5" s="142" customFormat="1" ht="12.75">
      <c r="A263" s="128" t="s">
        <v>120</v>
      </c>
      <c r="B263" s="129"/>
      <c r="C263" s="149"/>
      <c r="D263" s="129" t="s">
        <v>75</v>
      </c>
      <c r="E263" s="296">
        <f>SUM(E265,E272)</f>
        <v>454255</v>
      </c>
    </row>
    <row r="264" spans="1:5" s="142" customFormat="1" ht="12.75">
      <c r="A264" s="130"/>
      <c r="B264" s="131"/>
      <c r="C264" s="150"/>
      <c r="D264" s="132"/>
      <c r="E264" s="294"/>
    </row>
    <row r="265" spans="1:5" s="142" customFormat="1" ht="25.5">
      <c r="A265" s="133"/>
      <c r="B265" s="134" t="s">
        <v>172</v>
      </c>
      <c r="C265" s="151"/>
      <c r="D265" s="135" t="s">
        <v>173</v>
      </c>
      <c r="E265" s="295">
        <f>SUM(E266:E270)</f>
        <v>431655</v>
      </c>
    </row>
    <row r="266" spans="1:5" s="142" customFormat="1" ht="12.75">
      <c r="A266" s="130"/>
      <c r="B266" s="131"/>
      <c r="C266" s="150" t="s">
        <v>129</v>
      </c>
      <c r="D266" s="132" t="s">
        <v>6</v>
      </c>
      <c r="E266" s="294">
        <v>323942</v>
      </c>
    </row>
    <row r="267" spans="1:5" s="142" customFormat="1" ht="12.75">
      <c r="A267" s="130"/>
      <c r="B267" s="131"/>
      <c r="C267" s="150" t="s">
        <v>130</v>
      </c>
      <c r="D267" s="132" t="s">
        <v>7</v>
      </c>
      <c r="E267" s="294">
        <v>23200</v>
      </c>
    </row>
    <row r="268" spans="1:5" s="142" customFormat="1" ht="12.75">
      <c r="A268" s="130"/>
      <c r="B268" s="131"/>
      <c r="C268" s="150" t="s">
        <v>135</v>
      </c>
      <c r="D268" s="132" t="s">
        <v>12</v>
      </c>
      <c r="E268" s="294">
        <v>59000</v>
      </c>
    </row>
    <row r="269" spans="1:5" s="142" customFormat="1" ht="12.75">
      <c r="A269" s="130"/>
      <c r="B269" s="131"/>
      <c r="C269" s="150" t="s">
        <v>136</v>
      </c>
      <c r="D269" s="132" t="s">
        <v>11</v>
      </c>
      <c r="E269" s="294">
        <v>8100</v>
      </c>
    </row>
    <row r="270" spans="1:5" s="142" customFormat="1" ht="12.75">
      <c r="A270" s="130"/>
      <c r="B270" s="131"/>
      <c r="C270" s="150" t="s">
        <v>137</v>
      </c>
      <c r="D270" s="132" t="s">
        <v>14</v>
      </c>
      <c r="E270" s="294">
        <v>17413</v>
      </c>
    </row>
    <row r="271" spans="1:5" s="142" customFormat="1" ht="12.75">
      <c r="A271" s="130"/>
      <c r="B271" s="131"/>
      <c r="C271" s="150"/>
      <c r="D271" s="132"/>
      <c r="E271" s="294"/>
    </row>
    <row r="272" spans="1:5" s="142" customFormat="1" ht="25.5">
      <c r="A272" s="133"/>
      <c r="B272" s="134" t="s">
        <v>174</v>
      </c>
      <c r="C272" s="151"/>
      <c r="D272" s="135" t="s">
        <v>85</v>
      </c>
      <c r="E272" s="295">
        <f>SUM(E273:E275)</f>
        <v>22600</v>
      </c>
    </row>
    <row r="273" spans="1:5" s="142" customFormat="1" ht="12.75">
      <c r="A273" s="130"/>
      <c r="B273" s="131"/>
      <c r="C273" s="150" t="s">
        <v>133</v>
      </c>
      <c r="D273" s="132" t="s">
        <v>78</v>
      </c>
      <c r="E273" s="294">
        <v>10000</v>
      </c>
    </row>
    <row r="274" spans="1:5" s="142" customFormat="1" ht="12.75">
      <c r="A274" s="130"/>
      <c r="B274" s="131"/>
      <c r="C274" s="150" t="s">
        <v>165</v>
      </c>
      <c r="D274" s="132" t="s">
        <v>166</v>
      </c>
      <c r="E274" s="294">
        <v>2600</v>
      </c>
    </row>
    <row r="275" spans="1:5" s="142" customFormat="1" ht="12.75">
      <c r="A275" s="130"/>
      <c r="B275" s="131"/>
      <c r="C275" s="150" t="s">
        <v>175</v>
      </c>
      <c r="D275" s="132" t="s">
        <v>81</v>
      </c>
      <c r="E275" s="294">
        <v>10000</v>
      </c>
    </row>
    <row r="276" spans="1:5" s="142" customFormat="1" ht="12.75">
      <c r="A276" s="130"/>
      <c r="B276" s="131"/>
      <c r="C276" s="150"/>
      <c r="D276" s="132"/>
      <c r="E276" s="294"/>
    </row>
    <row r="277" spans="1:5" s="141" customFormat="1" ht="12.75">
      <c r="A277" s="128" t="s">
        <v>176</v>
      </c>
      <c r="B277" s="129"/>
      <c r="C277" s="149"/>
      <c r="D277" s="129" t="s">
        <v>66</v>
      </c>
      <c r="E277" s="296">
        <f>SUM(E279,E283,E286,E289,E292,E297)</f>
        <v>4492791</v>
      </c>
    </row>
    <row r="278" spans="1:5" s="142" customFormat="1" ht="12.75">
      <c r="A278" s="138"/>
      <c r="B278" s="131"/>
      <c r="C278" s="150"/>
      <c r="D278" s="131"/>
      <c r="E278" s="294"/>
    </row>
    <row r="279" spans="1:5" s="142" customFormat="1" ht="12.75">
      <c r="A279" s="138"/>
      <c r="B279" s="187">
        <v>90001</v>
      </c>
      <c r="C279" s="151"/>
      <c r="D279" s="135" t="s">
        <v>280</v>
      </c>
      <c r="E279" s="295">
        <f>SUM(E280:E281)</f>
        <v>306000</v>
      </c>
    </row>
    <row r="280" spans="1:5" s="142" customFormat="1" ht="12.75">
      <c r="A280" s="138"/>
      <c r="B280" s="300"/>
      <c r="C280" s="150" t="s">
        <v>299</v>
      </c>
      <c r="D280" s="132" t="s">
        <v>300</v>
      </c>
      <c r="E280" s="294">
        <v>256000</v>
      </c>
    </row>
    <row r="281" spans="1:5" s="142" customFormat="1" ht="12.75">
      <c r="A281" s="138"/>
      <c r="B281" s="131"/>
      <c r="C281" s="150" t="s">
        <v>175</v>
      </c>
      <c r="D281" s="132" t="s">
        <v>81</v>
      </c>
      <c r="E281" s="294">
        <v>50000</v>
      </c>
    </row>
    <row r="282" spans="1:5" s="142" customFormat="1" ht="12.75">
      <c r="A282" s="138"/>
      <c r="B282" s="131"/>
      <c r="C282" s="150"/>
      <c r="D282" s="131"/>
      <c r="E282" s="294"/>
    </row>
    <row r="283" spans="1:5" s="142" customFormat="1" ht="25.5">
      <c r="A283" s="138"/>
      <c r="B283" s="134" t="s">
        <v>223</v>
      </c>
      <c r="C283" s="151"/>
      <c r="D283" s="135" t="s">
        <v>224</v>
      </c>
      <c r="E283" s="295">
        <f>SUM(E284:E284)</f>
        <v>86400</v>
      </c>
    </row>
    <row r="284" spans="1:5" s="142" customFormat="1" ht="12.75">
      <c r="A284" s="138"/>
      <c r="B284" s="131"/>
      <c r="C284" s="150">
        <v>4300</v>
      </c>
      <c r="D284" s="132" t="s">
        <v>81</v>
      </c>
      <c r="E284" s="294">
        <v>86400</v>
      </c>
    </row>
    <row r="285" spans="1:5" s="142" customFormat="1" ht="12.75">
      <c r="A285" s="138"/>
      <c r="B285" s="131"/>
      <c r="C285" s="150"/>
      <c r="D285" s="131"/>
      <c r="E285" s="294"/>
    </row>
    <row r="286" spans="1:5" s="142" customFormat="1" ht="25.5">
      <c r="A286" s="133"/>
      <c r="B286" s="134" t="s">
        <v>179</v>
      </c>
      <c r="C286" s="151"/>
      <c r="D286" s="135" t="s">
        <v>180</v>
      </c>
      <c r="E286" s="295">
        <f>SUM(E287:E287)</f>
        <v>800000</v>
      </c>
    </row>
    <row r="287" spans="1:5" s="142" customFormat="1" ht="12.75">
      <c r="A287" s="130"/>
      <c r="B287" s="131"/>
      <c r="C287" s="150">
        <v>4300</v>
      </c>
      <c r="D287" s="132" t="s">
        <v>81</v>
      </c>
      <c r="E287" s="294">
        <v>800000</v>
      </c>
    </row>
    <row r="288" spans="1:5" s="142" customFormat="1" ht="12.75">
      <c r="A288" s="133"/>
      <c r="B288" s="134"/>
      <c r="C288" s="150"/>
      <c r="D288" s="132"/>
      <c r="E288" s="295"/>
    </row>
    <row r="289" spans="1:5" s="142" customFormat="1" ht="25.5">
      <c r="A289" s="133"/>
      <c r="B289" s="134" t="s">
        <v>181</v>
      </c>
      <c r="C289" s="151"/>
      <c r="D289" s="135" t="s">
        <v>182</v>
      </c>
      <c r="E289" s="295">
        <f>SUM(E290)</f>
        <v>205000</v>
      </c>
    </row>
    <row r="290" spans="1:5" s="142" customFormat="1" ht="12.75">
      <c r="A290" s="138"/>
      <c r="B290" s="131"/>
      <c r="C290" s="150">
        <v>4300</v>
      </c>
      <c r="D290" s="132" t="s">
        <v>81</v>
      </c>
      <c r="E290" s="294">
        <v>205000</v>
      </c>
    </row>
    <row r="291" spans="1:5" s="142" customFormat="1" ht="12.75">
      <c r="A291" s="146"/>
      <c r="B291" s="134"/>
      <c r="C291" s="150"/>
      <c r="D291" s="132"/>
      <c r="E291" s="295"/>
    </row>
    <row r="292" spans="1:5" s="142" customFormat="1" ht="25.5">
      <c r="A292" s="133"/>
      <c r="B292" s="134" t="s">
        <v>183</v>
      </c>
      <c r="C292" s="151"/>
      <c r="D292" s="135" t="s">
        <v>121</v>
      </c>
      <c r="E292" s="295">
        <f>SUM(E293:E295)</f>
        <v>515000</v>
      </c>
    </row>
    <row r="293" spans="1:5" s="142" customFormat="1" ht="12.75">
      <c r="A293" s="130"/>
      <c r="B293" s="131"/>
      <c r="C293" s="150" t="s">
        <v>134</v>
      </c>
      <c r="D293" s="132" t="s">
        <v>79</v>
      </c>
      <c r="E293" s="294">
        <v>240000</v>
      </c>
    </row>
    <row r="294" spans="1:5" s="142" customFormat="1" ht="12.75">
      <c r="A294" s="130"/>
      <c r="B294" s="131"/>
      <c r="C294" s="152">
        <v>4300</v>
      </c>
      <c r="D294" s="136" t="s">
        <v>81</v>
      </c>
      <c r="E294" s="294">
        <v>148000</v>
      </c>
    </row>
    <row r="295" spans="1:5" s="142" customFormat="1" ht="12.75">
      <c r="A295" s="130"/>
      <c r="B295" s="131"/>
      <c r="C295" s="152">
        <v>6050</v>
      </c>
      <c r="D295" s="136" t="s">
        <v>126</v>
      </c>
      <c r="E295" s="294">
        <v>127000</v>
      </c>
    </row>
    <row r="296" spans="1:5" s="142" customFormat="1" ht="12.75">
      <c r="A296" s="130"/>
      <c r="B296" s="131"/>
      <c r="C296" s="150"/>
      <c r="D296" s="132"/>
      <c r="E296" s="294"/>
    </row>
    <row r="297" spans="1:5" s="142" customFormat="1" ht="25.5">
      <c r="A297" s="139"/>
      <c r="B297" s="134" t="s">
        <v>184</v>
      </c>
      <c r="C297" s="151"/>
      <c r="D297" s="140" t="s">
        <v>85</v>
      </c>
      <c r="E297" s="298">
        <f>SUM(E298,E303:E304,E306,E308:E309,E311:E312,E315,E317,E319,E321)</f>
        <v>2580391</v>
      </c>
    </row>
    <row r="298" spans="1:5" s="142" customFormat="1" ht="12.75">
      <c r="A298" s="130"/>
      <c r="B298" s="131"/>
      <c r="C298" s="152">
        <v>4300</v>
      </c>
      <c r="D298" s="136" t="s">
        <v>81</v>
      </c>
      <c r="E298" s="294">
        <v>128300</v>
      </c>
    </row>
    <row r="299" spans="1:5" s="142" customFormat="1" ht="25.5">
      <c r="A299" s="130"/>
      <c r="B299" s="131"/>
      <c r="C299" s="268" t="s">
        <v>5</v>
      </c>
      <c r="D299" s="132" t="s">
        <v>278</v>
      </c>
      <c r="E299" s="294">
        <v>116000</v>
      </c>
    </row>
    <row r="300" spans="1:5" s="142" customFormat="1" ht="12.75">
      <c r="A300" s="137"/>
      <c r="B300" s="131"/>
      <c r="C300" s="268" t="s">
        <v>5</v>
      </c>
      <c r="D300" s="147" t="s">
        <v>297</v>
      </c>
      <c r="E300" s="294">
        <v>12300</v>
      </c>
    </row>
    <row r="301" spans="1:5" s="141" customFormat="1" ht="12.75">
      <c r="A301" s="133"/>
      <c r="B301" s="134"/>
      <c r="C301" s="269" t="s">
        <v>5</v>
      </c>
      <c r="D301" s="135" t="s">
        <v>279</v>
      </c>
      <c r="E301" s="295">
        <f>SUM(E302,E305,E307,E310)</f>
        <v>2244081</v>
      </c>
    </row>
    <row r="302" spans="1:5" s="141" customFormat="1" ht="12.75">
      <c r="A302" s="133"/>
      <c r="B302" s="134"/>
      <c r="C302" s="269"/>
      <c r="D302" s="135" t="s">
        <v>401</v>
      </c>
      <c r="E302" s="295">
        <f>SUM(E303:E304)</f>
        <v>999071</v>
      </c>
    </row>
    <row r="303" spans="1:5" s="142" customFormat="1" ht="12.75">
      <c r="A303" s="130"/>
      <c r="B303" s="131"/>
      <c r="C303" s="152">
        <v>6050</v>
      </c>
      <c r="D303" s="136" t="s">
        <v>126</v>
      </c>
      <c r="E303" s="294">
        <v>277188</v>
      </c>
    </row>
    <row r="304" spans="1:5" s="142" customFormat="1" ht="38.25">
      <c r="A304" s="130"/>
      <c r="B304" s="131"/>
      <c r="C304" s="152" t="s">
        <v>458</v>
      </c>
      <c r="D304" s="136" t="s">
        <v>472</v>
      </c>
      <c r="E304" s="294">
        <v>721883</v>
      </c>
    </row>
    <row r="305" spans="1:5" s="141" customFormat="1" ht="51">
      <c r="A305" s="133"/>
      <c r="B305" s="134"/>
      <c r="C305" s="314"/>
      <c r="D305" s="135" t="s">
        <v>492</v>
      </c>
      <c r="E305" s="295">
        <f>SUM(E306)</f>
        <v>100000</v>
      </c>
    </row>
    <row r="306" spans="1:5" s="142" customFormat="1" ht="12.75">
      <c r="A306" s="130"/>
      <c r="B306" s="131"/>
      <c r="C306" s="152">
        <v>6050</v>
      </c>
      <c r="D306" s="136" t="s">
        <v>126</v>
      </c>
      <c r="E306" s="294">
        <v>100000</v>
      </c>
    </row>
    <row r="307" spans="1:5" s="141" customFormat="1" ht="12.75">
      <c r="A307" s="133"/>
      <c r="B307" s="134"/>
      <c r="C307" s="314"/>
      <c r="D307" s="135" t="s">
        <v>372</v>
      </c>
      <c r="E307" s="295">
        <f>SUM(E308:E309)</f>
        <v>482810</v>
      </c>
    </row>
    <row r="308" spans="1:5" s="142" customFormat="1" ht="12.75">
      <c r="A308" s="130"/>
      <c r="B308" s="131"/>
      <c r="C308" s="152">
        <v>6050</v>
      </c>
      <c r="D308" s="136" t="s">
        <v>126</v>
      </c>
      <c r="E308" s="294">
        <v>166000</v>
      </c>
    </row>
    <row r="309" spans="1:5" s="142" customFormat="1" ht="38.25">
      <c r="A309" s="130"/>
      <c r="B309" s="131"/>
      <c r="C309" s="152" t="s">
        <v>458</v>
      </c>
      <c r="D309" s="136" t="s">
        <v>472</v>
      </c>
      <c r="E309" s="294">
        <v>316810</v>
      </c>
    </row>
    <row r="310" spans="1:5" s="141" customFormat="1" ht="12.75">
      <c r="A310" s="133"/>
      <c r="B310" s="134"/>
      <c r="C310" s="314"/>
      <c r="D310" s="135" t="s">
        <v>373</v>
      </c>
      <c r="E310" s="295">
        <f>SUM(E311:E312)</f>
        <v>662200</v>
      </c>
    </row>
    <row r="311" spans="1:5" s="142" customFormat="1" ht="12.75">
      <c r="A311" s="130"/>
      <c r="B311" s="131"/>
      <c r="C311" s="152">
        <v>6050</v>
      </c>
      <c r="D311" s="136" t="s">
        <v>126</v>
      </c>
      <c r="E311" s="294">
        <v>206500</v>
      </c>
    </row>
    <row r="312" spans="1:5" s="142" customFormat="1" ht="38.25">
      <c r="A312" s="130"/>
      <c r="B312" s="131"/>
      <c r="C312" s="152" t="s">
        <v>458</v>
      </c>
      <c r="D312" s="136" t="s">
        <v>472</v>
      </c>
      <c r="E312" s="294">
        <v>455700</v>
      </c>
    </row>
    <row r="313" spans="1:5" s="141" customFormat="1" ht="12.75">
      <c r="A313" s="133"/>
      <c r="B313" s="134"/>
      <c r="C313" s="269" t="s">
        <v>5</v>
      </c>
      <c r="D313" s="135" t="s">
        <v>454</v>
      </c>
      <c r="E313" s="295">
        <f>SUM(E314,E316,E318,E320)</f>
        <v>208010</v>
      </c>
    </row>
    <row r="314" spans="1:5" s="141" customFormat="1" ht="12.75">
      <c r="A314" s="133"/>
      <c r="B314" s="134"/>
      <c r="C314" s="269"/>
      <c r="D314" s="135" t="s">
        <v>457</v>
      </c>
      <c r="E314" s="295">
        <f>SUM(E315)</f>
        <v>20000</v>
      </c>
    </row>
    <row r="315" spans="1:5" s="142" customFormat="1" ht="12.75">
      <c r="A315" s="130"/>
      <c r="B315" s="131"/>
      <c r="C315" s="152">
        <v>6050</v>
      </c>
      <c r="D315" s="136" t="s">
        <v>126</v>
      </c>
      <c r="E315" s="294">
        <v>20000</v>
      </c>
    </row>
    <row r="316" spans="1:5" s="141" customFormat="1" ht="12.75">
      <c r="A316" s="133"/>
      <c r="B316" s="134"/>
      <c r="C316" s="269"/>
      <c r="D316" s="135" t="s">
        <v>451</v>
      </c>
      <c r="E316" s="295">
        <f>SUM(E317)</f>
        <v>114710</v>
      </c>
    </row>
    <row r="317" spans="1:5" s="142" customFormat="1" ht="12.75">
      <c r="A317" s="130"/>
      <c r="B317" s="131"/>
      <c r="C317" s="152">
        <v>6050</v>
      </c>
      <c r="D317" s="136" t="s">
        <v>126</v>
      </c>
      <c r="E317" s="294">
        <v>114710</v>
      </c>
    </row>
    <row r="318" spans="1:5" s="141" customFormat="1" ht="12.75">
      <c r="A318" s="133"/>
      <c r="B318" s="134"/>
      <c r="C318" s="269"/>
      <c r="D318" s="135" t="s">
        <v>452</v>
      </c>
      <c r="E318" s="295">
        <f>SUM(E319)</f>
        <v>37300</v>
      </c>
    </row>
    <row r="319" spans="1:5" s="142" customFormat="1" ht="12.75">
      <c r="A319" s="130"/>
      <c r="B319" s="131"/>
      <c r="C319" s="152">
        <v>6050</v>
      </c>
      <c r="D319" s="136" t="s">
        <v>126</v>
      </c>
      <c r="E319" s="294">
        <v>37300</v>
      </c>
    </row>
    <row r="320" spans="1:5" s="141" customFormat="1" ht="12.75">
      <c r="A320" s="133"/>
      <c r="B320" s="134"/>
      <c r="C320" s="269"/>
      <c r="D320" s="135" t="s">
        <v>453</v>
      </c>
      <c r="E320" s="295">
        <f>SUM(E321)</f>
        <v>36000</v>
      </c>
    </row>
    <row r="321" spans="1:5" s="142" customFormat="1" ht="12.75">
      <c r="A321" s="130"/>
      <c r="B321" s="131"/>
      <c r="C321" s="152">
        <v>6050</v>
      </c>
      <c r="D321" s="136" t="s">
        <v>126</v>
      </c>
      <c r="E321" s="294">
        <v>36000</v>
      </c>
    </row>
    <row r="322" spans="1:5" s="142" customFormat="1" ht="12.75">
      <c r="A322" s="130"/>
      <c r="B322" s="131"/>
      <c r="C322" s="268"/>
      <c r="D322" s="132"/>
      <c r="E322" s="294"/>
    </row>
    <row r="323" spans="1:5" s="212" customFormat="1" ht="12.75">
      <c r="A323" s="128" t="s">
        <v>185</v>
      </c>
      <c r="B323" s="129"/>
      <c r="C323" s="149"/>
      <c r="D323" s="129" t="s">
        <v>67</v>
      </c>
      <c r="E323" s="296">
        <f>SUM(E325,E328,E331)</f>
        <v>652800</v>
      </c>
    </row>
    <row r="324" spans="1:5" s="212" customFormat="1" ht="12.75">
      <c r="A324" s="146"/>
      <c r="B324" s="134"/>
      <c r="C324" s="150"/>
      <c r="D324" s="134"/>
      <c r="E324" s="294"/>
    </row>
    <row r="325" spans="1:5" s="142" customFormat="1" ht="25.5">
      <c r="A325" s="133"/>
      <c r="B325" s="134" t="s">
        <v>188</v>
      </c>
      <c r="C325" s="151"/>
      <c r="D325" s="135" t="s">
        <v>189</v>
      </c>
      <c r="E325" s="295">
        <f>SUM(E326:E326)</f>
        <v>620000</v>
      </c>
    </row>
    <row r="326" spans="1:5" s="142" customFormat="1" ht="12.75">
      <c r="A326" s="133"/>
      <c r="B326" s="134"/>
      <c r="C326" s="150" t="s">
        <v>190</v>
      </c>
      <c r="D326" s="132" t="s">
        <v>191</v>
      </c>
      <c r="E326" s="294">
        <v>620000</v>
      </c>
    </row>
    <row r="327" spans="1:5" s="142" customFormat="1" ht="12.75">
      <c r="A327" s="133"/>
      <c r="B327" s="134"/>
      <c r="C327" s="150"/>
      <c r="D327" s="132"/>
      <c r="E327" s="294"/>
    </row>
    <row r="328" spans="1:5" s="142" customFormat="1" ht="25.5">
      <c r="A328" s="133"/>
      <c r="B328" s="134" t="s">
        <v>186</v>
      </c>
      <c r="C328" s="151"/>
      <c r="D328" s="135" t="s">
        <v>187</v>
      </c>
      <c r="E328" s="295">
        <f>SUM(E329:E329)</f>
        <v>17000</v>
      </c>
    </row>
    <row r="329" spans="1:5" s="142" customFormat="1" ht="12.75">
      <c r="A329" s="130"/>
      <c r="B329" s="131"/>
      <c r="C329" s="150" t="s">
        <v>133</v>
      </c>
      <c r="D329" s="132" t="s">
        <v>81</v>
      </c>
      <c r="E329" s="294">
        <v>17000</v>
      </c>
    </row>
    <row r="330" spans="1:5" s="142" customFormat="1" ht="12.75">
      <c r="A330" s="130"/>
      <c r="B330" s="131"/>
      <c r="C330" s="150"/>
      <c r="D330" s="132"/>
      <c r="E330" s="294"/>
    </row>
    <row r="331" spans="1:5" s="142" customFormat="1" ht="25.5">
      <c r="A331" s="133"/>
      <c r="B331" s="134" t="s">
        <v>192</v>
      </c>
      <c r="C331" s="151"/>
      <c r="D331" s="135" t="s">
        <v>85</v>
      </c>
      <c r="E331" s="295">
        <f>SUM(E332:E333)</f>
        <v>15800</v>
      </c>
    </row>
    <row r="332" spans="1:5" s="142" customFormat="1" ht="12.75">
      <c r="A332" s="130"/>
      <c r="B332" s="131"/>
      <c r="C332" s="150" t="s">
        <v>133</v>
      </c>
      <c r="D332" s="132" t="s">
        <v>81</v>
      </c>
      <c r="E332" s="294">
        <v>800</v>
      </c>
    </row>
    <row r="333" spans="1:5" s="142" customFormat="1" ht="12.75">
      <c r="A333" s="130"/>
      <c r="B333" s="131"/>
      <c r="C333" s="150">
        <v>4300</v>
      </c>
      <c r="D333" s="132" t="s">
        <v>81</v>
      </c>
      <c r="E333" s="294">
        <v>15000</v>
      </c>
    </row>
    <row r="334" spans="1:5" s="142" customFormat="1" ht="12.75">
      <c r="A334" s="130"/>
      <c r="B334" s="131"/>
      <c r="C334" s="150"/>
      <c r="D334" s="132"/>
      <c r="E334" s="294"/>
    </row>
    <row r="335" spans="1:5" s="142" customFormat="1" ht="12.75">
      <c r="A335" s="128" t="s">
        <v>193</v>
      </c>
      <c r="B335" s="129"/>
      <c r="C335" s="149"/>
      <c r="D335" s="129" t="s">
        <v>76</v>
      </c>
      <c r="E335" s="270">
        <f>SUM(E337)</f>
        <v>146850</v>
      </c>
    </row>
    <row r="336" spans="1:5" s="142" customFormat="1" ht="12.75">
      <c r="A336" s="130"/>
      <c r="B336" s="131"/>
      <c r="C336" s="150"/>
      <c r="D336" s="132"/>
      <c r="E336" s="271"/>
    </row>
    <row r="337" spans="1:5" s="142" customFormat="1" ht="25.5">
      <c r="A337" s="133"/>
      <c r="B337" s="134" t="s">
        <v>194</v>
      </c>
      <c r="C337" s="151"/>
      <c r="D337" s="135" t="s">
        <v>85</v>
      </c>
      <c r="E337" s="272">
        <f>SUM(E338:E342)</f>
        <v>146850</v>
      </c>
    </row>
    <row r="338" spans="1:5" s="142" customFormat="1" ht="25.5">
      <c r="A338" s="130"/>
      <c r="B338" s="131"/>
      <c r="C338" s="150" t="s">
        <v>427</v>
      </c>
      <c r="D338" s="132" t="s">
        <v>428</v>
      </c>
      <c r="E338" s="273">
        <v>105000</v>
      </c>
    </row>
    <row r="339" spans="1:5" s="142" customFormat="1" ht="12.75">
      <c r="A339" s="130"/>
      <c r="B339" s="131"/>
      <c r="C339" s="150" t="s">
        <v>164</v>
      </c>
      <c r="D339" s="132" t="s">
        <v>9</v>
      </c>
      <c r="E339" s="273">
        <v>10000</v>
      </c>
    </row>
    <row r="340" spans="1:5" s="142" customFormat="1" ht="12.75">
      <c r="A340" s="130"/>
      <c r="B340" s="131"/>
      <c r="C340" s="150" t="s">
        <v>133</v>
      </c>
      <c r="D340" s="132" t="s">
        <v>78</v>
      </c>
      <c r="E340" s="273">
        <v>26000</v>
      </c>
    </row>
    <row r="341" spans="1:5" s="142" customFormat="1" ht="12.75">
      <c r="A341" s="130"/>
      <c r="B341" s="131"/>
      <c r="C341" s="150">
        <v>4300</v>
      </c>
      <c r="D341" s="132" t="s">
        <v>81</v>
      </c>
      <c r="E341" s="273">
        <v>850</v>
      </c>
    </row>
    <row r="342" spans="1:5" s="142" customFormat="1" ht="12.75">
      <c r="A342" s="130"/>
      <c r="B342" s="131"/>
      <c r="C342" s="152">
        <v>6050</v>
      </c>
      <c r="D342" s="136" t="s">
        <v>126</v>
      </c>
      <c r="E342" s="273">
        <v>5000</v>
      </c>
    </row>
    <row r="343" spans="1:5" s="142" customFormat="1" ht="13.5" thickBot="1">
      <c r="A343" s="130"/>
      <c r="B343" s="131"/>
      <c r="C343" s="152"/>
      <c r="D343" s="136"/>
      <c r="E343" s="273"/>
    </row>
    <row r="344" spans="1:5" s="142" customFormat="1" ht="16.5" thickBot="1" thickTop="1">
      <c r="A344" s="400" t="s">
        <v>23</v>
      </c>
      <c r="B344" s="401"/>
      <c r="C344" s="401"/>
      <c r="D344" s="402"/>
      <c r="E344" s="299">
        <f>SUM(E5,E13,E21,E27,E44,E63,E107,E113,E133,E139,E148,E156,E214,E231,E263,E277,E323,E335)</f>
        <v>27608197</v>
      </c>
    </row>
    <row r="345" spans="1:4" s="142" customFormat="1" ht="13.5" thickTop="1">
      <c r="A345" s="200"/>
      <c r="B345" s="201"/>
      <c r="C345" s="202"/>
      <c r="D345" s="200"/>
    </row>
    <row r="346" spans="1:4" s="142" customFormat="1" ht="12.75">
      <c r="A346" s="200"/>
      <c r="B346" s="201"/>
      <c r="C346" s="202"/>
      <c r="D346" s="200"/>
    </row>
    <row r="347" spans="1:4" s="142" customFormat="1" ht="12.75">
      <c r="A347" s="200"/>
      <c r="B347" s="201"/>
      <c r="C347" s="202"/>
      <c r="D347" s="200"/>
    </row>
    <row r="348" spans="1:4" s="142" customFormat="1" ht="12.75">
      <c r="A348" s="200"/>
      <c r="B348" s="201"/>
      <c r="C348" s="202"/>
      <c r="D348" s="200"/>
    </row>
    <row r="349" spans="1:4" s="142" customFormat="1" ht="12.75">
      <c r="A349" s="200"/>
      <c r="B349" s="201"/>
      <c r="C349" s="202"/>
      <c r="D349" s="200"/>
    </row>
    <row r="350" spans="1:4" s="142" customFormat="1" ht="12.75">
      <c r="A350" s="200"/>
      <c r="B350" s="201"/>
      <c r="C350" s="202"/>
      <c r="D350" s="200"/>
    </row>
    <row r="351" spans="1:4" s="142" customFormat="1" ht="12.75">
      <c r="A351" s="200"/>
      <c r="B351" s="201"/>
      <c r="C351" s="202"/>
      <c r="D351" s="200"/>
    </row>
    <row r="352" spans="1:4" s="142" customFormat="1" ht="12.75">
      <c r="A352" s="200"/>
      <c r="B352" s="201"/>
      <c r="C352" s="202"/>
      <c r="D352" s="200"/>
    </row>
    <row r="353" spans="1:4" s="142" customFormat="1" ht="12.75">
      <c r="A353" s="200"/>
      <c r="B353" s="201"/>
      <c r="C353" s="202"/>
      <c r="D353" s="200"/>
    </row>
    <row r="354" spans="1:4" s="142" customFormat="1" ht="12.75">
      <c r="A354" s="200"/>
      <c r="B354" s="201"/>
      <c r="C354" s="202"/>
      <c r="D354" s="200"/>
    </row>
    <row r="355" spans="1:4" s="142" customFormat="1" ht="12.75">
      <c r="A355" s="200"/>
      <c r="B355" s="201"/>
      <c r="C355" s="202"/>
      <c r="D355" s="200"/>
    </row>
    <row r="356" spans="1:4" s="142" customFormat="1" ht="12.75">
      <c r="A356" s="200"/>
      <c r="B356" s="201"/>
      <c r="C356" s="202"/>
      <c r="D356" s="200"/>
    </row>
    <row r="357" spans="1:4" s="142" customFormat="1" ht="12.75">
      <c r="A357" s="200"/>
      <c r="B357" s="201"/>
      <c r="C357" s="202"/>
      <c r="D357" s="200"/>
    </row>
    <row r="358" spans="1:4" s="142" customFormat="1" ht="12.75">
      <c r="A358" s="200"/>
      <c r="B358" s="201"/>
      <c r="C358" s="202"/>
      <c r="D358" s="200"/>
    </row>
    <row r="359" spans="1:4" s="142" customFormat="1" ht="12.75">
      <c r="A359" s="200"/>
      <c r="B359" s="201"/>
      <c r="C359" s="202"/>
      <c r="D359" s="200"/>
    </row>
    <row r="360" spans="1:4" s="142" customFormat="1" ht="12.75">
      <c r="A360" s="200"/>
      <c r="B360" s="201"/>
      <c r="C360" s="202"/>
      <c r="D360" s="200"/>
    </row>
    <row r="361" spans="1:4" s="142" customFormat="1" ht="12.75">
      <c r="A361" s="200"/>
      <c r="B361" s="201"/>
      <c r="C361" s="202"/>
      <c r="D361" s="200"/>
    </row>
    <row r="362" spans="1:4" s="142" customFormat="1" ht="12.75">
      <c r="A362" s="200"/>
      <c r="B362" s="201"/>
      <c r="C362" s="202"/>
      <c r="D362" s="200"/>
    </row>
    <row r="363" spans="1:4" s="142" customFormat="1" ht="12.75">
      <c r="A363" s="200"/>
      <c r="B363" s="201"/>
      <c r="C363" s="202"/>
      <c r="D363" s="200"/>
    </row>
    <row r="364" spans="1:4" s="142" customFormat="1" ht="12.75">
      <c r="A364" s="200"/>
      <c r="B364" s="201"/>
      <c r="C364" s="202"/>
      <c r="D364" s="200"/>
    </row>
    <row r="365" spans="1:4" s="142" customFormat="1" ht="12.75">
      <c r="A365" s="200"/>
      <c r="B365" s="201"/>
      <c r="C365" s="202"/>
      <c r="D365" s="200"/>
    </row>
    <row r="366" spans="1:4" s="142" customFormat="1" ht="12.75">
      <c r="A366" s="200"/>
      <c r="B366" s="201"/>
      <c r="C366" s="202"/>
      <c r="D366" s="200"/>
    </row>
    <row r="367" spans="1:4" s="142" customFormat="1" ht="12.75">
      <c r="A367" s="200"/>
      <c r="B367" s="201"/>
      <c r="C367" s="202"/>
      <c r="D367" s="200"/>
    </row>
    <row r="368" spans="1:4" s="142" customFormat="1" ht="12.75">
      <c r="A368" s="200"/>
      <c r="B368" s="201"/>
      <c r="C368" s="202"/>
      <c r="D368" s="200"/>
    </row>
    <row r="369" spans="1:4" s="141" customFormat="1" ht="12.75">
      <c r="A369" s="200"/>
      <c r="B369" s="201"/>
      <c r="C369" s="202"/>
      <c r="D369" s="200"/>
    </row>
    <row r="370" spans="1:4" s="142" customFormat="1" ht="12.75">
      <c r="A370" s="200"/>
      <c r="B370" s="201"/>
      <c r="C370" s="202"/>
      <c r="D370" s="200"/>
    </row>
    <row r="371" spans="1:4" s="142" customFormat="1" ht="12.75">
      <c r="A371" s="200"/>
      <c r="B371" s="201"/>
      <c r="C371" s="202"/>
      <c r="D371" s="200"/>
    </row>
    <row r="372" spans="1:4" s="142" customFormat="1" ht="12.75">
      <c r="A372" s="200"/>
      <c r="B372" s="201"/>
      <c r="C372" s="202"/>
      <c r="D372" s="200"/>
    </row>
    <row r="373" spans="1:4" s="142" customFormat="1" ht="12.75">
      <c r="A373" s="200"/>
      <c r="B373" s="201"/>
      <c r="C373" s="202"/>
      <c r="D373" s="200"/>
    </row>
    <row r="374" spans="1:4" s="142" customFormat="1" ht="12.75">
      <c r="A374" s="200"/>
      <c r="B374" s="201"/>
      <c r="C374" s="202"/>
      <c r="D374" s="200"/>
    </row>
    <row r="375" spans="1:4" s="142" customFormat="1" ht="12.75">
      <c r="A375" s="200"/>
      <c r="B375" s="201"/>
      <c r="C375" s="202"/>
      <c r="D375" s="200"/>
    </row>
    <row r="376" spans="1:4" s="142" customFormat="1" ht="12.75">
      <c r="A376" s="200"/>
      <c r="B376" s="201"/>
      <c r="C376" s="202"/>
      <c r="D376" s="200"/>
    </row>
    <row r="377" spans="1:4" s="142" customFormat="1" ht="12.75">
      <c r="A377" s="200"/>
      <c r="B377" s="201"/>
      <c r="C377" s="202"/>
      <c r="D377" s="200"/>
    </row>
    <row r="378" spans="1:4" s="142" customFormat="1" ht="12.75">
      <c r="A378" s="200"/>
      <c r="B378" s="201"/>
      <c r="C378" s="202"/>
      <c r="D378" s="200"/>
    </row>
    <row r="379" spans="1:4" s="142" customFormat="1" ht="12.75">
      <c r="A379" s="200"/>
      <c r="B379" s="201"/>
      <c r="C379" s="202"/>
      <c r="D379" s="200"/>
    </row>
    <row r="380" spans="1:4" s="142" customFormat="1" ht="12.75">
      <c r="A380" s="200"/>
      <c r="B380" s="201"/>
      <c r="C380" s="202"/>
      <c r="D380" s="200"/>
    </row>
    <row r="381" spans="1:4" s="142" customFormat="1" ht="12.75">
      <c r="A381" s="200"/>
      <c r="B381" s="201"/>
      <c r="C381" s="202"/>
      <c r="D381" s="200"/>
    </row>
    <row r="382" spans="1:4" s="142" customFormat="1" ht="12.75">
      <c r="A382" s="200"/>
      <c r="B382" s="201"/>
      <c r="C382" s="202"/>
      <c r="D382" s="200"/>
    </row>
    <row r="383" spans="1:4" s="142" customFormat="1" ht="12.75">
      <c r="A383" s="200"/>
      <c r="B383" s="201"/>
      <c r="C383" s="202"/>
      <c r="D383" s="200"/>
    </row>
    <row r="384" spans="1:4" s="142" customFormat="1" ht="12.75">
      <c r="A384" s="200"/>
      <c r="B384" s="201"/>
      <c r="C384" s="202"/>
      <c r="D384" s="200"/>
    </row>
    <row r="385" spans="1:4" s="142" customFormat="1" ht="12.75">
      <c r="A385" s="200"/>
      <c r="B385" s="201"/>
      <c r="C385" s="202"/>
      <c r="D385" s="200"/>
    </row>
    <row r="386" spans="1:4" s="142" customFormat="1" ht="12.75">
      <c r="A386" s="200"/>
      <c r="B386" s="201"/>
      <c r="C386" s="202"/>
      <c r="D386" s="200"/>
    </row>
    <row r="387" spans="1:4" s="142" customFormat="1" ht="12.75">
      <c r="A387" s="200"/>
      <c r="B387" s="201"/>
      <c r="C387" s="202"/>
      <c r="D387" s="200"/>
    </row>
    <row r="388" spans="1:4" s="142" customFormat="1" ht="12.75">
      <c r="A388" s="200"/>
      <c r="B388" s="201"/>
      <c r="C388" s="202"/>
      <c r="D388" s="200"/>
    </row>
    <row r="389" spans="1:4" s="142" customFormat="1" ht="12.75">
      <c r="A389" s="200"/>
      <c r="B389" s="201"/>
      <c r="C389" s="202"/>
      <c r="D389" s="200"/>
    </row>
    <row r="390" spans="1:4" s="142" customFormat="1" ht="12.75">
      <c r="A390" s="200"/>
      <c r="B390" s="201"/>
      <c r="C390" s="202"/>
      <c r="D390" s="200"/>
    </row>
    <row r="391" spans="1:4" s="142" customFormat="1" ht="12.75">
      <c r="A391" s="200"/>
      <c r="B391" s="201"/>
      <c r="C391" s="202"/>
      <c r="D391" s="200"/>
    </row>
    <row r="392" spans="1:4" s="142" customFormat="1" ht="12.75">
      <c r="A392" s="200"/>
      <c r="B392" s="201"/>
      <c r="C392" s="202"/>
      <c r="D392" s="200"/>
    </row>
    <row r="393" spans="1:4" s="142" customFormat="1" ht="12.75">
      <c r="A393" s="200"/>
      <c r="B393" s="201"/>
      <c r="C393" s="202"/>
      <c r="D393" s="200"/>
    </row>
    <row r="394" spans="1:4" s="142" customFormat="1" ht="12.75">
      <c r="A394" s="200"/>
      <c r="B394" s="201"/>
      <c r="C394" s="202"/>
      <c r="D394" s="200"/>
    </row>
    <row r="395" spans="1:4" s="142" customFormat="1" ht="12.75">
      <c r="A395" s="200"/>
      <c r="B395" s="201"/>
      <c r="C395" s="202"/>
      <c r="D395" s="200"/>
    </row>
    <row r="396" spans="1:4" s="142" customFormat="1" ht="12.75">
      <c r="A396" s="200"/>
      <c r="B396" s="201"/>
      <c r="C396" s="202"/>
      <c r="D396" s="200"/>
    </row>
    <row r="397" spans="1:4" s="142" customFormat="1" ht="12.75">
      <c r="A397" s="200"/>
      <c r="B397" s="201"/>
      <c r="C397" s="202"/>
      <c r="D397" s="200"/>
    </row>
    <row r="398" spans="1:4" s="142" customFormat="1" ht="12.75">
      <c r="A398" s="200"/>
      <c r="B398" s="201"/>
      <c r="C398" s="202"/>
      <c r="D398" s="200"/>
    </row>
    <row r="399" spans="1:4" s="142" customFormat="1" ht="12.75">
      <c r="A399" s="200"/>
      <c r="B399" s="201"/>
      <c r="C399" s="202"/>
      <c r="D399" s="200"/>
    </row>
    <row r="400" spans="1:4" s="142" customFormat="1" ht="12.75">
      <c r="A400" s="200"/>
      <c r="B400" s="201"/>
      <c r="C400" s="202"/>
      <c r="D400" s="200"/>
    </row>
    <row r="401" spans="1:4" s="142" customFormat="1" ht="12.75">
      <c r="A401" s="200"/>
      <c r="B401" s="201"/>
      <c r="C401" s="202"/>
      <c r="D401" s="200"/>
    </row>
    <row r="402" spans="1:4" s="142" customFormat="1" ht="12.75">
      <c r="A402" s="200"/>
      <c r="B402" s="201"/>
      <c r="C402" s="202"/>
      <c r="D402" s="200"/>
    </row>
    <row r="403" spans="1:4" s="142" customFormat="1" ht="12.75">
      <c r="A403" s="200"/>
      <c r="B403" s="201"/>
      <c r="C403" s="202"/>
      <c r="D403" s="200"/>
    </row>
    <row r="404" spans="1:4" s="142" customFormat="1" ht="12.75">
      <c r="A404" s="200"/>
      <c r="B404" s="201"/>
      <c r="C404" s="202"/>
      <c r="D404" s="200"/>
    </row>
    <row r="405" spans="1:4" s="142" customFormat="1" ht="12.75">
      <c r="A405" s="200"/>
      <c r="B405" s="201"/>
      <c r="C405" s="202"/>
      <c r="D405" s="200"/>
    </row>
    <row r="406" spans="1:4" s="142" customFormat="1" ht="12.75">
      <c r="A406" s="200"/>
      <c r="B406" s="201"/>
      <c r="C406" s="202"/>
      <c r="D406" s="200"/>
    </row>
    <row r="407" spans="1:4" s="142" customFormat="1" ht="12.75">
      <c r="A407" s="200"/>
      <c r="B407" s="201"/>
      <c r="C407" s="202"/>
      <c r="D407" s="200"/>
    </row>
    <row r="408" spans="1:4" s="142" customFormat="1" ht="12.75">
      <c r="A408" s="200"/>
      <c r="B408" s="201"/>
      <c r="C408" s="202"/>
      <c r="D408" s="200"/>
    </row>
    <row r="409" spans="1:4" s="142" customFormat="1" ht="12.75">
      <c r="A409" s="200"/>
      <c r="B409" s="201"/>
      <c r="C409" s="202"/>
      <c r="D409" s="200"/>
    </row>
    <row r="410" spans="1:4" s="142" customFormat="1" ht="12.75">
      <c r="A410" s="200"/>
      <c r="B410" s="201"/>
      <c r="C410" s="202"/>
      <c r="D410" s="200"/>
    </row>
    <row r="411" spans="1:4" s="142" customFormat="1" ht="12.75">
      <c r="A411" s="200"/>
      <c r="B411" s="201"/>
      <c r="C411" s="202"/>
      <c r="D411" s="200"/>
    </row>
    <row r="412" spans="1:4" s="142" customFormat="1" ht="12.75">
      <c r="A412" s="200"/>
      <c r="B412" s="201"/>
      <c r="C412" s="202"/>
      <c r="D412" s="200"/>
    </row>
    <row r="413" spans="1:4" s="142" customFormat="1" ht="12.75">
      <c r="A413" s="200"/>
      <c r="B413" s="201"/>
      <c r="C413" s="202"/>
      <c r="D413" s="200"/>
    </row>
    <row r="414" spans="1:4" s="142" customFormat="1" ht="12.75">
      <c r="A414" s="200"/>
      <c r="B414" s="201"/>
      <c r="C414" s="202"/>
      <c r="D414" s="200"/>
    </row>
    <row r="415" spans="1:4" s="142" customFormat="1" ht="12.75">
      <c r="A415" s="200"/>
      <c r="B415" s="201"/>
      <c r="C415" s="202"/>
      <c r="D415" s="200"/>
    </row>
    <row r="416" spans="1:4" s="142" customFormat="1" ht="12.75">
      <c r="A416" s="200"/>
      <c r="B416" s="201"/>
      <c r="C416" s="202"/>
      <c r="D416" s="200"/>
    </row>
    <row r="417" spans="1:4" s="142" customFormat="1" ht="12.75">
      <c r="A417" s="200"/>
      <c r="B417" s="201"/>
      <c r="C417" s="202"/>
      <c r="D417" s="200"/>
    </row>
    <row r="418" spans="1:4" s="142" customFormat="1" ht="12.75">
      <c r="A418" s="200"/>
      <c r="B418" s="201"/>
      <c r="C418" s="202"/>
      <c r="D418" s="200"/>
    </row>
    <row r="419" spans="1:4" s="142" customFormat="1" ht="12.75">
      <c r="A419" s="200"/>
      <c r="B419" s="201"/>
      <c r="C419" s="202"/>
      <c r="D419" s="200"/>
    </row>
    <row r="420" spans="1:4" s="142" customFormat="1" ht="12.75">
      <c r="A420" s="200"/>
      <c r="B420" s="201"/>
      <c r="C420" s="202"/>
      <c r="D420" s="200"/>
    </row>
    <row r="421" spans="1:4" s="142" customFormat="1" ht="12.75">
      <c r="A421" s="200"/>
      <c r="B421" s="201"/>
      <c r="C421" s="202"/>
      <c r="D421" s="200"/>
    </row>
    <row r="422" spans="1:4" s="142" customFormat="1" ht="12.75">
      <c r="A422" s="200"/>
      <c r="B422" s="201"/>
      <c r="C422" s="202"/>
      <c r="D422" s="200"/>
    </row>
    <row r="423" spans="1:4" s="142" customFormat="1" ht="12.75">
      <c r="A423" s="200"/>
      <c r="B423" s="201"/>
      <c r="C423" s="202"/>
      <c r="D423" s="200"/>
    </row>
    <row r="424" spans="1:4" s="142" customFormat="1" ht="12.75">
      <c r="A424" s="200"/>
      <c r="B424" s="201"/>
      <c r="C424" s="202"/>
      <c r="D424" s="200"/>
    </row>
    <row r="425" spans="1:4" s="142" customFormat="1" ht="12.75">
      <c r="A425" s="200"/>
      <c r="B425" s="201"/>
      <c r="C425" s="202"/>
      <c r="D425" s="200"/>
    </row>
    <row r="426" spans="1:4" s="142" customFormat="1" ht="12.75">
      <c r="A426" s="200"/>
      <c r="B426" s="201"/>
      <c r="C426" s="202"/>
      <c r="D426" s="200"/>
    </row>
    <row r="427" spans="1:4" s="142" customFormat="1" ht="12.75">
      <c r="A427" s="200"/>
      <c r="B427" s="201"/>
      <c r="C427" s="202"/>
      <c r="D427" s="200"/>
    </row>
    <row r="428" spans="1:4" s="142" customFormat="1" ht="12.75">
      <c r="A428" s="200"/>
      <c r="B428" s="201"/>
      <c r="C428" s="202"/>
      <c r="D428" s="200"/>
    </row>
    <row r="429" spans="1:4" s="142" customFormat="1" ht="12.75">
      <c r="A429" s="200"/>
      <c r="B429" s="201"/>
      <c r="C429" s="202"/>
      <c r="D429" s="200"/>
    </row>
    <row r="430" spans="1:4" s="142" customFormat="1" ht="12.75">
      <c r="A430" s="200"/>
      <c r="B430" s="201"/>
      <c r="C430" s="202"/>
      <c r="D430" s="200"/>
    </row>
    <row r="431" spans="1:4" s="142" customFormat="1" ht="12.75">
      <c r="A431" s="200"/>
      <c r="B431" s="201"/>
      <c r="C431" s="202"/>
      <c r="D431" s="200"/>
    </row>
    <row r="432" spans="1:4" s="142" customFormat="1" ht="12.75">
      <c r="A432" s="200"/>
      <c r="B432" s="201"/>
      <c r="C432" s="202"/>
      <c r="D432" s="200"/>
    </row>
    <row r="433" spans="1:4" s="142" customFormat="1" ht="12.75">
      <c r="A433" s="200"/>
      <c r="B433" s="201"/>
      <c r="C433" s="202"/>
      <c r="D433" s="200"/>
    </row>
    <row r="434" spans="1:4" s="142" customFormat="1" ht="12.75">
      <c r="A434" s="200"/>
      <c r="B434" s="201"/>
      <c r="C434" s="202"/>
      <c r="D434" s="200"/>
    </row>
    <row r="435" spans="1:4" s="142" customFormat="1" ht="12.75">
      <c r="A435" s="200"/>
      <c r="B435" s="201"/>
      <c r="C435" s="202"/>
      <c r="D435" s="200"/>
    </row>
    <row r="436" spans="1:4" s="142" customFormat="1" ht="12.75">
      <c r="A436" s="200"/>
      <c r="B436" s="201"/>
      <c r="C436" s="202"/>
      <c r="D436" s="200"/>
    </row>
    <row r="437" spans="1:4" s="142" customFormat="1" ht="12.75">
      <c r="A437" s="200"/>
      <c r="B437" s="201"/>
      <c r="C437" s="202"/>
      <c r="D437" s="200"/>
    </row>
    <row r="438" spans="1:4" s="142" customFormat="1" ht="12.75">
      <c r="A438" s="200"/>
      <c r="B438" s="201"/>
      <c r="C438" s="202"/>
      <c r="D438" s="200"/>
    </row>
    <row r="439" spans="1:4" s="142" customFormat="1" ht="12.75">
      <c r="A439" s="200"/>
      <c r="B439" s="201"/>
      <c r="C439" s="202"/>
      <c r="D439" s="200"/>
    </row>
    <row r="440" spans="1:4" s="142" customFormat="1" ht="12.75">
      <c r="A440" s="200"/>
      <c r="B440" s="201"/>
      <c r="C440" s="202"/>
      <c r="D440" s="200"/>
    </row>
    <row r="441" spans="1:4" s="142" customFormat="1" ht="12.75">
      <c r="A441" s="200"/>
      <c r="B441" s="201"/>
      <c r="C441" s="202"/>
      <c r="D441" s="200"/>
    </row>
    <row r="442" spans="1:4" s="142" customFormat="1" ht="12.75">
      <c r="A442" s="200"/>
      <c r="B442" s="201"/>
      <c r="C442" s="202"/>
      <c r="D442" s="200"/>
    </row>
    <row r="443" spans="1:4" s="142" customFormat="1" ht="12.75">
      <c r="A443" s="200"/>
      <c r="B443" s="201"/>
      <c r="C443" s="202"/>
      <c r="D443" s="200"/>
    </row>
    <row r="444" spans="1:4" s="142" customFormat="1" ht="12.75">
      <c r="A444" s="200"/>
      <c r="B444" s="201"/>
      <c r="C444" s="202"/>
      <c r="D444" s="200"/>
    </row>
    <row r="445" spans="1:4" s="142" customFormat="1" ht="12.75">
      <c r="A445" s="200"/>
      <c r="B445" s="201"/>
      <c r="C445" s="202"/>
      <c r="D445" s="200"/>
    </row>
    <row r="446" spans="1:4" s="142" customFormat="1" ht="12.75">
      <c r="A446" s="200"/>
      <c r="B446" s="201"/>
      <c r="C446" s="202"/>
      <c r="D446" s="200"/>
    </row>
    <row r="447" spans="1:4" s="142" customFormat="1" ht="12.75">
      <c r="A447" s="200"/>
      <c r="B447" s="201"/>
      <c r="C447" s="202"/>
      <c r="D447" s="200"/>
    </row>
    <row r="448" spans="1:4" s="142" customFormat="1" ht="12.75">
      <c r="A448" s="200"/>
      <c r="B448" s="201"/>
      <c r="C448" s="202"/>
      <c r="D448" s="200"/>
    </row>
    <row r="449" spans="1:4" s="142" customFormat="1" ht="12.75">
      <c r="A449" s="200"/>
      <c r="B449" s="201"/>
      <c r="C449" s="202"/>
      <c r="D449" s="200"/>
    </row>
    <row r="450" spans="1:4" s="142" customFormat="1" ht="12.75">
      <c r="A450" s="200"/>
      <c r="B450" s="201"/>
      <c r="C450" s="202"/>
      <c r="D450" s="200"/>
    </row>
    <row r="451" spans="1:4" s="142" customFormat="1" ht="12.75">
      <c r="A451" s="200"/>
      <c r="B451" s="201"/>
      <c r="C451" s="202"/>
      <c r="D451" s="200"/>
    </row>
    <row r="452" spans="1:4" s="142" customFormat="1" ht="12.75">
      <c r="A452" s="200"/>
      <c r="B452" s="201"/>
      <c r="C452" s="202"/>
      <c r="D452" s="200"/>
    </row>
    <row r="453" spans="1:4" s="142" customFormat="1" ht="12.75">
      <c r="A453" s="200"/>
      <c r="B453" s="201"/>
      <c r="C453" s="202"/>
      <c r="D453" s="200"/>
    </row>
    <row r="454" spans="1:4" s="142" customFormat="1" ht="12.75">
      <c r="A454" s="200"/>
      <c r="B454" s="201"/>
      <c r="C454" s="202"/>
      <c r="D454" s="200"/>
    </row>
    <row r="455" spans="1:4" s="142" customFormat="1" ht="12.75">
      <c r="A455" s="200"/>
      <c r="B455" s="201"/>
      <c r="C455" s="202"/>
      <c r="D455" s="200"/>
    </row>
    <row r="456" spans="1:4" s="142" customFormat="1" ht="12.75">
      <c r="A456" s="200"/>
      <c r="B456" s="201"/>
      <c r="C456" s="202"/>
      <c r="D456" s="200"/>
    </row>
    <row r="457" spans="1:4" s="142" customFormat="1" ht="12.75">
      <c r="A457" s="200"/>
      <c r="B457" s="201"/>
      <c r="C457" s="202"/>
      <c r="D457" s="200"/>
    </row>
    <row r="458" spans="1:4" s="142" customFormat="1" ht="12.75">
      <c r="A458" s="200"/>
      <c r="B458" s="201"/>
      <c r="C458" s="202"/>
      <c r="D458" s="200"/>
    </row>
    <row r="459" spans="1:4" s="142" customFormat="1" ht="12.75">
      <c r="A459" s="200"/>
      <c r="B459" s="201"/>
      <c r="C459" s="202"/>
      <c r="D459" s="200"/>
    </row>
    <row r="460" spans="1:4" s="142" customFormat="1" ht="12.75">
      <c r="A460" s="200"/>
      <c r="B460" s="201"/>
      <c r="C460" s="202"/>
      <c r="D460" s="200"/>
    </row>
    <row r="461" spans="1:4" s="142" customFormat="1" ht="12.75">
      <c r="A461" s="200"/>
      <c r="B461" s="201"/>
      <c r="C461" s="202"/>
      <c r="D461" s="200"/>
    </row>
    <row r="462" spans="1:4" s="142" customFormat="1" ht="12.75">
      <c r="A462" s="200"/>
      <c r="B462" s="201"/>
      <c r="C462" s="202"/>
      <c r="D462" s="200"/>
    </row>
    <row r="463" spans="1:4" s="142" customFormat="1" ht="12.75">
      <c r="A463" s="200"/>
      <c r="B463" s="201"/>
      <c r="C463" s="202"/>
      <c r="D463" s="200"/>
    </row>
    <row r="464" spans="1:4" s="142" customFormat="1" ht="12.75">
      <c r="A464" s="200"/>
      <c r="B464" s="201"/>
      <c r="C464" s="202"/>
      <c r="D464" s="200"/>
    </row>
    <row r="465" spans="1:4" s="142" customFormat="1" ht="12.75">
      <c r="A465" s="200"/>
      <c r="B465" s="201"/>
      <c r="C465" s="202"/>
      <c r="D465" s="200"/>
    </row>
    <row r="466" spans="1:4" s="142" customFormat="1" ht="12.75">
      <c r="A466" s="200"/>
      <c r="B466" s="201"/>
      <c r="C466" s="202"/>
      <c r="D466" s="200"/>
    </row>
    <row r="467" spans="1:4" s="142" customFormat="1" ht="12.75">
      <c r="A467" s="200"/>
      <c r="B467" s="201"/>
      <c r="C467" s="202"/>
      <c r="D467" s="200"/>
    </row>
    <row r="468" spans="1:4" s="142" customFormat="1" ht="12.75">
      <c r="A468" s="200"/>
      <c r="B468" s="201"/>
      <c r="C468" s="202"/>
      <c r="D468" s="200"/>
    </row>
    <row r="469" spans="1:4" s="142" customFormat="1" ht="12.75">
      <c r="A469" s="200"/>
      <c r="B469" s="201"/>
      <c r="C469" s="202"/>
      <c r="D469" s="200"/>
    </row>
    <row r="470" spans="1:4" s="142" customFormat="1" ht="12.75">
      <c r="A470" s="200"/>
      <c r="B470" s="201"/>
      <c r="C470" s="202"/>
      <c r="D470" s="200"/>
    </row>
    <row r="471" spans="1:4" s="142" customFormat="1" ht="12.75">
      <c r="A471" s="200"/>
      <c r="B471" s="201"/>
      <c r="C471" s="202"/>
      <c r="D471" s="200"/>
    </row>
    <row r="472" spans="1:4" s="142" customFormat="1" ht="12.75">
      <c r="A472" s="200"/>
      <c r="B472" s="201"/>
      <c r="C472" s="202"/>
      <c r="D472" s="200"/>
    </row>
    <row r="473" spans="1:4" s="142" customFormat="1" ht="12.75">
      <c r="A473" s="200"/>
      <c r="B473" s="201"/>
      <c r="C473" s="202"/>
      <c r="D473" s="200"/>
    </row>
    <row r="474" spans="1:4" s="142" customFormat="1" ht="12.75">
      <c r="A474" s="200"/>
      <c r="B474" s="201"/>
      <c r="C474" s="202"/>
      <c r="D474" s="200"/>
    </row>
    <row r="475" spans="1:4" s="142" customFormat="1" ht="12.75">
      <c r="A475" s="200"/>
      <c r="B475" s="201"/>
      <c r="C475" s="202"/>
      <c r="D475" s="200"/>
    </row>
    <row r="476" spans="1:4" s="142" customFormat="1" ht="12.75">
      <c r="A476" s="200"/>
      <c r="B476" s="201"/>
      <c r="C476" s="202"/>
      <c r="D476" s="200"/>
    </row>
    <row r="477" spans="1:4" s="142" customFormat="1" ht="12.75">
      <c r="A477" s="200"/>
      <c r="B477" s="201"/>
      <c r="C477" s="202"/>
      <c r="D477" s="200"/>
    </row>
    <row r="478" spans="1:4" s="142" customFormat="1" ht="12.75">
      <c r="A478" s="200"/>
      <c r="B478" s="201"/>
      <c r="C478" s="202"/>
      <c r="D478" s="200"/>
    </row>
    <row r="479" spans="1:4" s="142" customFormat="1" ht="12.75">
      <c r="A479" s="200"/>
      <c r="B479" s="201"/>
      <c r="C479" s="202"/>
      <c r="D479" s="200"/>
    </row>
    <row r="480" spans="1:4" s="142" customFormat="1" ht="12.75">
      <c r="A480" s="200"/>
      <c r="B480" s="201"/>
      <c r="C480" s="202"/>
      <c r="D480" s="200"/>
    </row>
    <row r="481" spans="1:4" s="142" customFormat="1" ht="12.75">
      <c r="A481" s="200"/>
      <c r="B481" s="201"/>
      <c r="C481" s="202"/>
      <c r="D481" s="200"/>
    </row>
    <row r="482" spans="1:4" s="142" customFormat="1" ht="12.75">
      <c r="A482" s="200"/>
      <c r="B482" s="201"/>
      <c r="C482" s="202"/>
      <c r="D482" s="200"/>
    </row>
    <row r="483" spans="1:4" s="142" customFormat="1" ht="12.75">
      <c r="A483" s="200"/>
      <c r="B483" s="201"/>
      <c r="C483" s="202"/>
      <c r="D483" s="200"/>
    </row>
    <row r="484" spans="1:4" s="142" customFormat="1" ht="12.75">
      <c r="A484" s="200"/>
      <c r="B484" s="201"/>
      <c r="C484" s="202"/>
      <c r="D484" s="200"/>
    </row>
    <row r="485" spans="1:4" s="142" customFormat="1" ht="12.75">
      <c r="A485" s="200"/>
      <c r="B485" s="201"/>
      <c r="C485" s="202"/>
      <c r="D485" s="200"/>
    </row>
    <row r="486" spans="1:4" s="142" customFormat="1" ht="12.75">
      <c r="A486" s="200"/>
      <c r="B486" s="201"/>
      <c r="C486" s="202"/>
      <c r="D486" s="200"/>
    </row>
    <row r="487" spans="1:4" s="142" customFormat="1" ht="12.75">
      <c r="A487" s="200"/>
      <c r="B487" s="201"/>
      <c r="C487" s="202"/>
      <c r="D487" s="200"/>
    </row>
    <row r="488" spans="1:4" s="142" customFormat="1" ht="12.75">
      <c r="A488" s="200"/>
      <c r="B488" s="201"/>
      <c r="C488" s="202"/>
      <c r="D488" s="200"/>
    </row>
    <row r="489" spans="1:4" s="142" customFormat="1" ht="12.75">
      <c r="A489" s="200"/>
      <c r="B489" s="201"/>
      <c r="C489" s="202"/>
      <c r="D489" s="200"/>
    </row>
    <row r="490" spans="1:4" s="142" customFormat="1" ht="12.75">
      <c r="A490" s="200"/>
      <c r="B490" s="201"/>
      <c r="C490" s="202"/>
      <c r="D490" s="200"/>
    </row>
    <row r="491" spans="1:4" s="142" customFormat="1" ht="12.75">
      <c r="A491" s="200"/>
      <c r="B491" s="201"/>
      <c r="C491" s="202"/>
      <c r="D491" s="200"/>
    </row>
    <row r="492" spans="1:4" s="142" customFormat="1" ht="12.75">
      <c r="A492" s="200"/>
      <c r="B492" s="201"/>
      <c r="C492" s="202"/>
      <c r="D492" s="200"/>
    </row>
    <row r="493" spans="1:4" s="142" customFormat="1" ht="12.75">
      <c r="A493" s="200"/>
      <c r="B493" s="201"/>
      <c r="C493" s="202"/>
      <c r="D493" s="200"/>
    </row>
    <row r="494" spans="1:4" s="142" customFormat="1" ht="12.75">
      <c r="A494" s="200"/>
      <c r="B494" s="201"/>
      <c r="C494" s="202"/>
      <c r="D494" s="200"/>
    </row>
    <row r="495" spans="1:4" s="142" customFormat="1" ht="12.75">
      <c r="A495" s="200"/>
      <c r="B495" s="201"/>
      <c r="C495" s="202"/>
      <c r="D495" s="200"/>
    </row>
    <row r="496" spans="1:4" s="142" customFormat="1" ht="12.75">
      <c r="A496" s="200"/>
      <c r="B496" s="201"/>
      <c r="C496" s="202"/>
      <c r="D496" s="200"/>
    </row>
    <row r="497" spans="1:4" s="142" customFormat="1" ht="12.75">
      <c r="A497" s="200"/>
      <c r="B497" s="201"/>
      <c r="C497" s="202"/>
      <c r="D497" s="200"/>
    </row>
    <row r="498" spans="1:4" s="142" customFormat="1" ht="12.75">
      <c r="A498" s="200"/>
      <c r="B498" s="201"/>
      <c r="C498" s="202"/>
      <c r="D498" s="200"/>
    </row>
    <row r="499" spans="1:4" s="142" customFormat="1" ht="12.75">
      <c r="A499" s="200"/>
      <c r="B499" s="201"/>
      <c r="C499" s="202"/>
      <c r="D499" s="200"/>
    </row>
    <row r="500" spans="1:4" s="142" customFormat="1" ht="12.75">
      <c r="A500" s="200"/>
      <c r="B500" s="201"/>
      <c r="C500" s="202"/>
      <c r="D500" s="200"/>
    </row>
    <row r="501" spans="1:4" s="142" customFormat="1" ht="12.75">
      <c r="A501" s="200"/>
      <c r="B501" s="201"/>
      <c r="C501" s="202"/>
      <c r="D501" s="200"/>
    </row>
    <row r="502" spans="1:4" s="142" customFormat="1" ht="12.75">
      <c r="A502" s="200"/>
      <c r="B502" s="201"/>
      <c r="C502" s="202"/>
      <c r="D502" s="200"/>
    </row>
    <row r="503" spans="1:4" s="142" customFormat="1" ht="12.75">
      <c r="A503" s="200"/>
      <c r="B503" s="201"/>
      <c r="C503" s="202"/>
      <c r="D503" s="200"/>
    </row>
    <row r="504" spans="1:4" s="142" customFormat="1" ht="12.75">
      <c r="A504" s="200"/>
      <c r="B504" s="201"/>
      <c r="C504" s="202"/>
      <c r="D504" s="200"/>
    </row>
    <row r="505" spans="1:4" s="142" customFormat="1" ht="12.75">
      <c r="A505" s="200"/>
      <c r="B505" s="201"/>
      <c r="C505" s="202"/>
      <c r="D505" s="200"/>
    </row>
    <row r="506" spans="1:4" s="142" customFormat="1" ht="12.75">
      <c r="A506" s="200"/>
      <c r="B506" s="201"/>
      <c r="C506" s="202"/>
      <c r="D506" s="200"/>
    </row>
    <row r="507" spans="1:4" s="142" customFormat="1" ht="12.75">
      <c r="A507" s="200"/>
      <c r="B507" s="201"/>
      <c r="C507" s="202"/>
      <c r="D507" s="200"/>
    </row>
    <row r="508" spans="1:4" s="142" customFormat="1" ht="12.75">
      <c r="A508" s="200"/>
      <c r="B508" s="201"/>
      <c r="C508" s="202"/>
      <c r="D508" s="200"/>
    </row>
    <row r="509" spans="1:4" s="142" customFormat="1" ht="12.75">
      <c r="A509" s="200"/>
      <c r="B509" s="201"/>
      <c r="C509" s="202"/>
      <c r="D509" s="200"/>
    </row>
    <row r="510" spans="1:4" s="142" customFormat="1" ht="12.75">
      <c r="A510" s="200"/>
      <c r="B510" s="201"/>
      <c r="C510" s="202"/>
      <c r="D510" s="200"/>
    </row>
    <row r="511" spans="1:4" s="142" customFormat="1" ht="12.75">
      <c r="A511" s="200"/>
      <c r="B511" s="201"/>
      <c r="C511" s="202"/>
      <c r="D511" s="200"/>
    </row>
    <row r="512" spans="1:4" s="142" customFormat="1" ht="12.75">
      <c r="A512" s="200"/>
      <c r="B512" s="201"/>
      <c r="C512" s="202"/>
      <c r="D512" s="200"/>
    </row>
    <row r="513" spans="1:4" s="142" customFormat="1" ht="12.75">
      <c r="A513" s="200"/>
      <c r="B513" s="201"/>
      <c r="C513" s="202"/>
      <c r="D513" s="200"/>
    </row>
    <row r="514" spans="1:4" s="142" customFormat="1" ht="12.75">
      <c r="A514" s="200"/>
      <c r="B514" s="201"/>
      <c r="C514" s="202"/>
      <c r="D514" s="200"/>
    </row>
    <row r="515" spans="1:4" s="142" customFormat="1" ht="12.75">
      <c r="A515" s="200"/>
      <c r="B515" s="201"/>
      <c r="C515" s="202"/>
      <c r="D515" s="200"/>
    </row>
    <row r="516" spans="1:4" s="142" customFormat="1" ht="12.75">
      <c r="A516" s="200"/>
      <c r="B516" s="201"/>
      <c r="C516" s="202"/>
      <c r="D516" s="200"/>
    </row>
    <row r="517" spans="1:4" s="142" customFormat="1" ht="12.75">
      <c r="A517" s="200"/>
      <c r="B517" s="201"/>
      <c r="C517" s="202"/>
      <c r="D517" s="200"/>
    </row>
    <row r="518" spans="1:4" s="142" customFormat="1" ht="12.75">
      <c r="A518" s="200"/>
      <c r="B518" s="201"/>
      <c r="C518" s="202"/>
      <c r="D518" s="200"/>
    </row>
    <row r="519" spans="1:4" s="142" customFormat="1" ht="12.75">
      <c r="A519" s="200"/>
      <c r="B519" s="201"/>
      <c r="C519" s="202"/>
      <c r="D519" s="200"/>
    </row>
    <row r="520" spans="1:4" s="142" customFormat="1" ht="12.75">
      <c r="A520" s="200"/>
      <c r="B520" s="201"/>
      <c r="C520" s="202"/>
      <c r="D520" s="200"/>
    </row>
    <row r="521" spans="1:4" s="142" customFormat="1" ht="12.75">
      <c r="A521" s="200"/>
      <c r="B521" s="201"/>
      <c r="C521" s="202"/>
      <c r="D521" s="200"/>
    </row>
    <row r="522" spans="1:4" s="142" customFormat="1" ht="12.75">
      <c r="A522" s="200"/>
      <c r="B522" s="201"/>
      <c r="C522" s="202"/>
      <c r="D522" s="200"/>
    </row>
    <row r="523" spans="1:4" s="142" customFormat="1" ht="12.75">
      <c r="A523" s="200"/>
      <c r="B523" s="201"/>
      <c r="C523" s="202"/>
      <c r="D523" s="200"/>
    </row>
    <row r="524" spans="1:4" s="142" customFormat="1" ht="12.75">
      <c r="A524" s="200"/>
      <c r="B524" s="201"/>
      <c r="C524" s="202"/>
      <c r="D524" s="200"/>
    </row>
    <row r="525" spans="1:4" s="142" customFormat="1" ht="12.75">
      <c r="A525" s="200"/>
      <c r="B525" s="201"/>
      <c r="C525" s="202"/>
      <c r="D525" s="200"/>
    </row>
    <row r="526" spans="1:4" s="142" customFormat="1" ht="12.75">
      <c r="A526" s="200"/>
      <c r="B526" s="201"/>
      <c r="C526" s="202"/>
      <c r="D526" s="200"/>
    </row>
    <row r="527" spans="1:4" s="142" customFormat="1" ht="12.75">
      <c r="A527" s="200"/>
      <c r="B527" s="201"/>
      <c r="C527" s="202"/>
      <c r="D527" s="200"/>
    </row>
    <row r="528" spans="1:4" s="142" customFormat="1" ht="12.75">
      <c r="A528" s="200"/>
      <c r="B528" s="201"/>
      <c r="C528" s="202"/>
      <c r="D528" s="200"/>
    </row>
    <row r="529" spans="1:4" s="142" customFormat="1" ht="12.75">
      <c r="A529" s="200"/>
      <c r="B529" s="201"/>
      <c r="C529" s="202"/>
      <c r="D529" s="200"/>
    </row>
    <row r="530" spans="1:4" s="142" customFormat="1" ht="12.75">
      <c r="A530" s="200"/>
      <c r="B530" s="201"/>
      <c r="C530" s="202"/>
      <c r="D530" s="200"/>
    </row>
    <row r="531" spans="1:4" s="142" customFormat="1" ht="12.75">
      <c r="A531" s="200"/>
      <c r="B531" s="201"/>
      <c r="C531" s="202"/>
      <c r="D531" s="200"/>
    </row>
    <row r="532" spans="1:4" s="142" customFormat="1" ht="12.75">
      <c r="A532" s="200"/>
      <c r="B532" s="201"/>
      <c r="C532" s="202"/>
      <c r="D532" s="200"/>
    </row>
    <row r="533" spans="1:4" s="142" customFormat="1" ht="12.75">
      <c r="A533" s="200"/>
      <c r="B533" s="201"/>
      <c r="C533" s="202"/>
      <c r="D533" s="200"/>
    </row>
    <row r="534" spans="1:4" s="142" customFormat="1" ht="12.75">
      <c r="A534" s="200"/>
      <c r="B534" s="201"/>
      <c r="C534" s="202"/>
      <c r="D534" s="200"/>
    </row>
    <row r="535" spans="1:4" s="142" customFormat="1" ht="12.75">
      <c r="A535" s="200"/>
      <c r="B535" s="201"/>
      <c r="C535" s="202"/>
      <c r="D535" s="200"/>
    </row>
    <row r="536" spans="1:4" s="142" customFormat="1" ht="12.75">
      <c r="A536" s="200"/>
      <c r="B536" s="201"/>
      <c r="C536" s="202"/>
      <c r="D536" s="200"/>
    </row>
    <row r="537" spans="1:4" s="142" customFormat="1" ht="12.75">
      <c r="A537" s="200"/>
      <c r="B537" s="201"/>
      <c r="C537" s="202"/>
      <c r="D537" s="200"/>
    </row>
    <row r="538" spans="1:4" s="142" customFormat="1" ht="12.75">
      <c r="A538" s="200"/>
      <c r="B538" s="201"/>
      <c r="C538" s="202"/>
      <c r="D538" s="200"/>
    </row>
    <row r="539" spans="1:4" s="142" customFormat="1" ht="12.75">
      <c r="A539" s="200"/>
      <c r="B539" s="201"/>
      <c r="C539" s="202"/>
      <c r="D539" s="200"/>
    </row>
    <row r="540" spans="1:4" s="142" customFormat="1" ht="12.75">
      <c r="A540" s="200"/>
      <c r="B540" s="201"/>
      <c r="C540" s="202"/>
      <c r="D540" s="200"/>
    </row>
    <row r="541" spans="1:4" s="142" customFormat="1" ht="12.75">
      <c r="A541" s="200"/>
      <c r="B541" s="201"/>
      <c r="C541" s="202"/>
      <c r="D541" s="200"/>
    </row>
    <row r="542" spans="1:4" s="142" customFormat="1" ht="12.75">
      <c r="A542" s="200"/>
      <c r="B542" s="201"/>
      <c r="C542" s="202"/>
      <c r="D542" s="200"/>
    </row>
    <row r="543" spans="1:4" s="142" customFormat="1" ht="12.75">
      <c r="A543" s="200"/>
      <c r="B543" s="201"/>
      <c r="C543" s="202"/>
      <c r="D543" s="200"/>
    </row>
    <row r="544" spans="1:4" s="142" customFormat="1" ht="12.75">
      <c r="A544" s="200"/>
      <c r="B544" s="201"/>
      <c r="C544" s="202"/>
      <c r="D544" s="200"/>
    </row>
    <row r="545" spans="1:4" s="142" customFormat="1" ht="12.75">
      <c r="A545" s="200"/>
      <c r="B545" s="201"/>
      <c r="C545" s="202"/>
      <c r="D545" s="200"/>
    </row>
    <row r="546" spans="1:4" s="142" customFormat="1" ht="12.75">
      <c r="A546" s="200"/>
      <c r="B546" s="201"/>
      <c r="C546" s="202"/>
      <c r="D546" s="200"/>
    </row>
    <row r="547" spans="1:4" s="142" customFormat="1" ht="12.75">
      <c r="A547" s="200"/>
      <c r="B547" s="201"/>
      <c r="C547" s="202"/>
      <c r="D547" s="200"/>
    </row>
    <row r="548" spans="1:4" s="142" customFormat="1" ht="12.75">
      <c r="A548" s="200"/>
      <c r="B548" s="201"/>
      <c r="C548" s="202"/>
      <c r="D548" s="200"/>
    </row>
    <row r="549" spans="1:4" s="142" customFormat="1" ht="12.75">
      <c r="A549" s="200"/>
      <c r="B549" s="201"/>
      <c r="C549" s="202"/>
      <c r="D549" s="200"/>
    </row>
    <row r="550" spans="1:4" s="142" customFormat="1" ht="12.75">
      <c r="A550" s="200"/>
      <c r="B550" s="201"/>
      <c r="C550" s="202"/>
      <c r="D550" s="200"/>
    </row>
    <row r="551" spans="1:4" s="142" customFormat="1" ht="12.75">
      <c r="A551" s="200"/>
      <c r="B551" s="201"/>
      <c r="C551" s="202"/>
      <c r="D551" s="200"/>
    </row>
    <row r="552" spans="1:4" s="142" customFormat="1" ht="12.75">
      <c r="A552" s="200"/>
      <c r="B552" s="201"/>
      <c r="C552" s="202"/>
      <c r="D552" s="200"/>
    </row>
    <row r="553" spans="1:4" s="142" customFormat="1" ht="12.75">
      <c r="A553" s="200"/>
      <c r="B553" s="201"/>
      <c r="C553" s="202"/>
      <c r="D553" s="200"/>
    </row>
    <row r="554" spans="1:4" s="142" customFormat="1" ht="12.75">
      <c r="A554" s="200"/>
      <c r="B554" s="201"/>
      <c r="C554" s="202"/>
      <c r="D554" s="200"/>
    </row>
    <row r="555" spans="1:4" s="142" customFormat="1" ht="12.75">
      <c r="A555" s="200"/>
      <c r="B555" s="201"/>
      <c r="C555" s="202"/>
      <c r="D555" s="200"/>
    </row>
    <row r="556" spans="1:4" s="142" customFormat="1" ht="12.75">
      <c r="A556" s="200"/>
      <c r="B556" s="201"/>
      <c r="C556" s="202"/>
      <c r="D556" s="200"/>
    </row>
    <row r="557" spans="1:4" s="142" customFormat="1" ht="12.75">
      <c r="A557" s="200"/>
      <c r="B557" s="201"/>
      <c r="C557" s="202"/>
      <c r="D557" s="200"/>
    </row>
    <row r="558" spans="1:4" s="142" customFormat="1" ht="12.75">
      <c r="A558" s="200"/>
      <c r="B558" s="201"/>
      <c r="C558" s="202"/>
      <c r="D558" s="200"/>
    </row>
    <row r="559" spans="1:4" s="142" customFormat="1" ht="12.75">
      <c r="A559" s="200"/>
      <c r="B559" s="201"/>
      <c r="C559" s="202"/>
      <c r="D559" s="200"/>
    </row>
    <row r="560" spans="1:4" s="142" customFormat="1" ht="12.75">
      <c r="A560" s="200"/>
      <c r="B560" s="201"/>
      <c r="C560" s="202"/>
      <c r="D560" s="200"/>
    </row>
    <row r="561" spans="1:4" s="142" customFormat="1" ht="12.75">
      <c r="A561" s="200"/>
      <c r="B561" s="201"/>
      <c r="C561" s="202"/>
      <c r="D561" s="200"/>
    </row>
    <row r="562" spans="1:4" s="142" customFormat="1" ht="12.75">
      <c r="A562" s="200"/>
      <c r="B562" s="201"/>
      <c r="C562" s="202"/>
      <c r="D562" s="200"/>
    </row>
    <row r="563" spans="1:4" s="142" customFormat="1" ht="12.75">
      <c r="A563" s="200"/>
      <c r="B563" s="201"/>
      <c r="C563" s="202"/>
      <c r="D563" s="200"/>
    </row>
    <row r="564" spans="1:4" s="142" customFormat="1" ht="12.75">
      <c r="A564" s="200"/>
      <c r="B564" s="201"/>
      <c r="C564" s="202"/>
      <c r="D564" s="200"/>
    </row>
    <row r="565" spans="1:4" s="142" customFormat="1" ht="12.75">
      <c r="A565" s="200"/>
      <c r="B565" s="201"/>
      <c r="C565" s="202"/>
      <c r="D565" s="200"/>
    </row>
    <row r="566" spans="1:4" s="142" customFormat="1" ht="12.75">
      <c r="A566" s="200"/>
      <c r="B566" s="201"/>
      <c r="C566" s="202"/>
      <c r="D566" s="200"/>
    </row>
    <row r="567" spans="1:4" s="142" customFormat="1" ht="12.75">
      <c r="A567" s="200"/>
      <c r="B567" s="201"/>
      <c r="C567" s="202"/>
      <c r="D567" s="200"/>
    </row>
    <row r="568" spans="1:4" s="142" customFormat="1" ht="12.75">
      <c r="A568" s="200"/>
      <c r="B568" s="201"/>
      <c r="C568" s="202"/>
      <c r="D568" s="200"/>
    </row>
    <row r="569" spans="1:4" s="142" customFormat="1" ht="12.75">
      <c r="A569" s="200"/>
      <c r="B569" s="201"/>
      <c r="C569" s="202"/>
      <c r="D569" s="200"/>
    </row>
    <row r="570" spans="1:4" s="142" customFormat="1" ht="12.75">
      <c r="A570" s="200"/>
      <c r="B570" s="201"/>
      <c r="C570" s="202"/>
      <c r="D570" s="200"/>
    </row>
    <row r="571" spans="1:4" s="142" customFormat="1" ht="12.75">
      <c r="A571" s="200"/>
      <c r="B571" s="201"/>
      <c r="C571" s="202"/>
      <c r="D571" s="200"/>
    </row>
    <row r="572" spans="1:4" s="142" customFormat="1" ht="12.75">
      <c r="A572" s="200"/>
      <c r="B572" s="201"/>
      <c r="C572" s="202"/>
      <c r="D572" s="200"/>
    </row>
    <row r="573" spans="1:4" s="142" customFormat="1" ht="12.75">
      <c r="A573" s="200"/>
      <c r="B573" s="201"/>
      <c r="C573" s="202"/>
      <c r="D573" s="200"/>
    </row>
    <row r="574" spans="1:4" s="142" customFormat="1" ht="12.75">
      <c r="A574" s="200"/>
      <c r="B574" s="201"/>
      <c r="C574" s="202"/>
      <c r="D574" s="200"/>
    </row>
    <row r="575" spans="1:4" s="142" customFormat="1" ht="12.75">
      <c r="A575" s="200"/>
      <c r="B575" s="201"/>
      <c r="C575" s="202"/>
      <c r="D575" s="200"/>
    </row>
    <row r="576" spans="1:4" s="142" customFormat="1" ht="12.75">
      <c r="A576" s="200"/>
      <c r="B576" s="201"/>
      <c r="C576" s="202"/>
      <c r="D576" s="200"/>
    </row>
    <row r="577" spans="1:4" s="142" customFormat="1" ht="12.75">
      <c r="A577" s="200"/>
      <c r="B577" s="201"/>
      <c r="C577" s="202"/>
      <c r="D577" s="200"/>
    </row>
    <row r="578" spans="1:4" s="142" customFormat="1" ht="12.75">
      <c r="A578" s="200"/>
      <c r="B578" s="201"/>
      <c r="C578" s="202"/>
      <c r="D578" s="200"/>
    </row>
    <row r="579" spans="1:4" s="142" customFormat="1" ht="12.75">
      <c r="A579" s="200"/>
      <c r="B579" s="201"/>
      <c r="C579" s="202"/>
      <c r="D579" s="200"/>
    </row>
    <row r="580" spans="1:4" s="142" customFormat="1" ht="12.75">
      <c r="A580" s="200"/>
      <c r="B580" s="201"/>
      <c r="C580" s="202"/>
      <c r="D580" s="200"/>
    </row>
    <row r="581" spans="1:4" s="142" customFormat="1" ht="12.75">
      <c r="A581" s="200"/>
      <c r="B581" s="201"/>
      <c r="C581" s="202"/>
      <c r="D581" s="200"/>
    </row>
    <row r="582" spans="1:4" s="142" customFormat="1" ht="12.75">
      <c r="A582" s="200"/>
      <c r="B582" s="201"/>
      <c r="C582" s="202"/>
      <c r="D582" s="200"/>
    </row>
    <row r="583" spans="1:4" s="142" customFormat="1" ht="12.75">
      <c r="A583" s="200"/>
      <c r="B583" s="201"/>
      <c r="C583" s="202"/>
      <c r="D583" s="200"/>
    </row>
    <row r="584" spans="1:4" s="142" customFormat="1" ht="12.75">
      <c r="A584" s="200"/>
      <c r="B584" s="201"/>
      <c r="C584" s="202"/>
      <c r="D584" s="200"/>
    </row>
    <row r="585" spans="1:4" s="142" customFormat="1" ht="12.75">
      <c r="A585" s="200"/>
      <c r="B585" s="201"/>
      <c r="C585" s="202"/>
      <c r="D585" s="200"/>
    </row>
    <row r="586" spans="1:4" s="142" customFormat="1" ht="12.75">
      <c r="A586" s="200"/>
      <c r="B586" s="201"/>
      <c r="C586" s="202"/>
      <c r="D586" s="200"/>
    </row>
    <row r="587" spans="1:4" s="142" customFormat="1" ht="12.75">
      <c r="A587" s="200"/>
      <c r="B587" s="201"/>
      <c r="C587" s="202"/>
      <c r="D587" s="200"/>
    </row>
  </sheetData>
  <mergeCells count="2">
    <mergeCell ref="A344:D344"/>
    <mergeCell ref="A2:E2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5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5.75390625" style="51" customWidth="1"/>
    <col min="2" max="2" width="6.375" style="51" customWidth="1"/>
    <col min="3" max="3" width="5.00390625" style="51" customWidth="1"/>
    <col min="4" max="4" width="57.125" style="1" customWidth="1"/>
    <col min="5" max="5" width="20.125" style="1" customWidth="1"/>
    <col min="6" max="16384" width="7.875" style="1" customWidth="1"/>
  </cols>
  <sheetData>
    <row r="1" ht="56.25">
      <c r="E1" s="186" t="s">
        <v>498</v>
      </c>
    </row>
    <row r="2" spans="1:5" ht="20.25">
      <c r="A2" s="386" t="s">
        <v>311</v>
      </c>
      <c r="B2" s="386"/>
      <c r="C2" s="386"/>
      <c r="D2" s="386"/>
      <c r="E2" s="386"/>
    </row>
    <row r="3" ht="13.5" thickBot="1"/>
    <row r="4" spans="1:5" s="79" customFormat="1" ht="31.5" thickBot="1" thickTop="1">
      <c r="A4" s="213" t="s">
        <v>0</v>
      </c>
      <c r="B4" s="214" t="s">
        <v>1</v>
      </c>
      <c r="C4" s="196" t="s">
        <v>2</v>
      </c>
      <c r="D4" s="196" t="s">
        <v>3</v>
      </c>
      <c r="E4" s="197" t="s">
        <v>312</v>
      </c>
    </row>
    <row r="5" spans="1:5" s="30" customFormat="1" ht="13.5" thickTop="1">
      <c r="A5" s="27">
        <v>750</v>
      </c>
      <c r="B5" s="28"/>
      <c r="C5" s="29"/>
      <c r="D5" s="28" t="s">
        <v>59</v>
      </c>
      <c r="E5" s="42">
        <f>SUM(E7)</f>
        <v>105200</v>
      </c>
    </row>
    <row r="6" spans="1:5" s="30" customFormat="1" ht="12.75">
      <c r="A6" s="31"/>
      <c r="B6" s="32"/>
      <c r="C6" s="33"/>
      <c r="D6" s="32"/>
      <c r="E6" s="47"/>
    </row>
    <row r="7" spans="1:5" s="30" customFormat="1" ht="12.75">
      <c r="A7" s="31"/>
      <c r="B7" s="32">
        <v>75011</v>
      </c>
      <c r="C7" s="33"/>
      <c r="D7" s="52" t="s">
        <v>90</v>
      </c>
      <c r="E7" s="47">
        <f>SUM(E8)</f>
        <v>105200</v>
      </c>
    </row>
    <row r="8" spans="1:5" s="30" customFormat="1" ht="38.25">
      <c r="A8" s="39"/>
      <c r="B8" s="40"/>
      <c r="C8" s="53" t="s">
        <v>336</v>
      </c>
      <c r="D8" s="50" t="s">
        <v>89</v>
      </c>
      <c r="E8" s="224">
        <v>105200</v>
      </c>
    </row>
    <row r="9" spans="1:5" s="30" customFormat="1" ht="12.75">
      <c r="A9" s="39"/>
      <c r="B9" s="40"/>
      <c r="C9" s="53"/>
      <c r="D9" s="50"/>
      <c r="E9" s="224"/>
    </row>
    <row r="10" spans="1:5" s="34" customFormat="1" ht="25.5">
      <c r="A10" s="27">
        <v>751</v>
      </c>
      <c r="B10" s="28"/>
      <c r="C10" s="29"/>
      <c r="D10" s="28" t="s">
        <v>60</v>
      </c>
      <c r="E10" s="42">
        <v>2411</v>
      </c>
    </row>
    <row r="11" spans="1:5" s="34" customFormat="1" ht="12.75">
      <c r="A11" s="31"/>
      <c r="B11" s="32"/>
      <c r="C11" s="33"/>
      <c r="D11" s="32"/>
      <c r="E11" s="47"/>
    </row>
    <row r="12" spans="1:5" s="34" customFormat="1" ht="25.5">
      <c r="A12" s="31"/>
      <c r="B12" s="32">
        <v>75101</v>
      </c>
      <c r="C12" s="33"/>
      <c r="D12" s="54" t="s">
        <v>94</v>
      </c>
      <c r="E12" s="6">
        <f>SUM(E13)</f>
        <v>2411</v>
      </c>
    </row>
    <row r="13" spans="1:5" s="34" customFormat="1" ht="38.25">
      <c r="A13" s="39"/>
      <c r="B13" s="40"/>
      <c r="C13" s="53" t="s">
        <v>336</v>
      </c>
      <c r="D13" s="50" t="s">
        <v>89</v>
      </c>
      <c r="E13" s="224">
        <v>2411</v>
      </c>
    </row>
    <row r="14" spans="1:5" s="34" customFormat="1" ht="12.75">
      <c r="A14" s="39"/>
      <c r="B14" s="40"/>
      <c r="C14" s="53"/>
      <c r="D14" s="50"/>
      <c r="E14" s="224"/>
    </row>
    <row r="15" spans="1:5" s="30" customFormat="1" ht="12.75">
      <c r="A15" s="27">
        <v>852</v>
      </c>
      <c r="B15" s="28"/>
      <c r="C15" s="29"/>
      <c r="D15" s="28" t="s">
        <v>330</v>
      </c>
      <c r="E15" s="42">
        <f>SUM(E17,E20,E23,E26)</f>
        <v>1311100</v>
      </c>
    </row>
    <row r="16" spans="1:5" s="30" customFormat="1" ht="12.75">
      <c r="A16" s="39"/>
      <c r="B16" s="40"/>
      <c r="C16" s="53"/>
      <c r="D16" s="50"/>
      <c r="E16" s="224"/>
    </row>
    <row r="17" spans="1:5" s="30" customFormat="1" ht="25.5">
      <c r="A17" s="39"/>
      <c r="B17" s="32">
        <v>85213</v>
      </c>
      <c r="C17" s="33"/>
      <c r="D17" s="52" t="s">
        <v>242</v>
      </c>
      <c r="E17" s="47">
        <f>SUM(E18)</f>
        <v>45900</v>
      </c>
    </row>
    <row r="18" spans="1:5" s="30" customFormat="1" ht="38.25">
      <c r="A18" s="39"/>
      <c r="B18" s="40"/>
      <c r="C18" s="53" t="s">
        <v>336</v>
      </c>
      <c r="D18" s="50" t="s">
        <v>89</v>
      </c>
      <c r="E18" s="224">
        <v>45900</v>
      </c>
    </row>
    <row r="19" spans="1:5" s="30" customFormat="1" ht="12.75">
      <c r="A19" s="39"/>
      <c r="B19" s="40"/>
      <c r="C19" s="53"/>
      <c r="D19" s="50"/>
      <c r="E19" s="224"/>
    </row>
    <row r="20" spans="1:5" s="30" customFormat="1" ht="25.5">
      <c r="A20" s="31"/>
      <c r="B20" s="32">
        <v>85214</v>
      </c>
      <c r="C20" s="33"/>
      <c r="D20" s="52" t="s">
        <v>240</v>
      </c>
      <c r="E20" s="47">
        <f>SUM(E21:E21)</f>
        <v>1043500</v>
      </c>
    </row>
    <row r="21" spans="1:5" s="30" customFormat="1" ht="38.25">
      <c r="A21" s="39"/>
      <c r="B21" s="40"/>
      <c r="C21" s="53" t="s">
        <v>336</v>
      </c>
      <c r="D21" s="50" t="s">
        <v>89</v>
      </c>
      <c r="E21" s="224">
        <v>1043500</v>
      </c>
    </row>
    <row r="22" spans="1:5" s="30" customFormat="1" ht="12.75">
      <c r="A22" s="31"/>
      <c r="B22" s="32"/>
      <c r="C22" s="53"/>
      <c r="D22" s="50"/>
      <c r="E22" s="47"/>
    </row>
    <row r="23" spans="1:5" s="30" customFormat="1" ht="12.75">
      <c r="A23" s="31"/>
      <c r="B23" s="32">
        <v>85216</v>
      </c>
      <c r="C23" s="33"/>
      <c r="D23" s="52" t="s">
        <v>117</v>
      </c>
      <c r="E23" s="47">
        <f>SUM(E24:E24)</f>
        <v>22900</v>
      </c>
    </row>
    <row r="24" spans="1:5" s="30" customFormat="1" ht="38.25">
      <c r="A24" s="39"/>
      <c r="B24" s="40"/>
      <c r="C24" s="53" t="s">
        <v>336</v>
      </c>
      <c r="D24" s="50" t="s">
        <v>89</v>
      </c>
      <c r="E24" s="224">
        <v>22900</v>
      </c>
    </row>
    <row r="25" spans="1:5" s="30" customFormat="1" ht="12.75">
      <c r="A25" s="31"/>
      <c r="B25" s="32"/>
      <c r="C25" s="53"/>
      <c r="D25" s="50"/>
      <c r="E25" s="47"/>
    </row>
    <row r="26" spans="1:5" s="30" customFormat="1" ht="12.75">
      <c r="A26" s="31"/>
      <c r="B26" s="32">
        <v>85219</v>
      </c>
      <c r="C26" s="33"/>
      <c r="D26" s="52" t="s">
        <v>118</v>
      </c>
      <c r="E26" s="47">
        <f>SUM(E27:E27)</f>
        <v>198800</v>
      </c>
    </row>
    <row r="27" spans="1:5" s="30" customFormat="1" ht="38.25">
      <c r="A27" s="39"/>
      <c r="B27" s="40"/>
      <c r="C27" s="53" t="s">
        <v>336</v>
      </c>
      <c r="D27" s="50" t="s">
        <v>89</v>
      </c>
      <c r="E27" s="224">
        <v>198800</v>
      </c>
    </row>
    <row r="28" spans="1:5" s="30" customFormat="1" ht="12.75">
      <c r="A28" s="39"/>
      <c r="B28" s="40"/>
      <c r="C28" s="53"/>
      <c r="D28" s="50"/>
      <c r="E28" s="224"/>
    </row>
    <row r="29" spans="1:5" s="30" customFormat="1" ht="12.75">
      <c r="A29" s="27">
        <v>900</v>
      </c>
      <c r="B29" s="28"/>
      <c r="C29" s="29"/>
      <c r="D29" s="129" t="s">
        <v>66</v>
      </c>
      <c r="E29" s="42">
        <f>SUM(E31)</f>
        <v>39773</v>
      </c>
    </row>
    <row r="30" spans="1:5" s="30" customFormat="1" ht="12.75">
      <c r="A30" s="31"/>
      <c r="B30" s="32"/>
      <c r="C30" s="33"/>
      <c r="D30" s="32"/>
      <c r="E30" s="47"/>
    </row>
    <row r="31" spans="1:5" s="30" customFormat="1" ht="12.75">
      <c r="A31" s="31"/>
      <c r="B31" s="32">
        <v>90015</v>
      </c>
      <c r="C31" s="33"/>
      <c r="D31" s="135" t="s">
        <v>121</v>
      </c>
      <c r="E31" s="6">
        <f>SUM(E32)</f>
        <v>39773</v>
      </c>
    </row>
    <row r="32" spans="1:5" s="30" customFormat="1" ht="38.25">
      <c r="A32" s="39"/>
      <c r="B32" s="40"/>
      <c r="C32" s="53" t="s">
        <v>336</v>
      </c>
      <c r="D32" s="50" t="s">
        <v>89</v>
      </c>
      <c r="E32" s="224">
        <v>39773</v>
      </c>
    </row>
    <row r="33" spans="1:5" s="30" customFormat="1" ht="13.5" thickBot="1">
      <c r="A33" s="39"/>
      <c r="B33" s="40"/>
      <c r="C33" s="53"/>
      <c r="D33" s="50"/>
      <c r="E33" s="224"/>
    </row>
    <row r="34" spans="1:5" s="72" customFormat="1" ht="16.5" thickBot="1" thickTop="1">
      <c r="A34" s="397" t="s">
        <v>23</v>
      </c>
      <c r="B34" s="398"/>
      <c r="C34" s="398"/>
      <c r="D34" s="398"/>
      <c r="E34" s="229">
        <f>SUM(E5,E10,E15,E29)</f>
        <v>1458484</v>
      </c>
    </row>
    <row r="35" ht="13.5" thickTop="1"/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s="60" customFormat="1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="59" customFormat="1" ht="12.75"/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s="2" customFormat="1" ht="12.7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</row>
    <row r="50" spans="1:20" s="2" customFormat="1" ht="12.7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</row>
    <row r="51" spans="1:20" s="2" customFormat="1" ht="12.7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</row>
    <row r="52" spans="1:20" s="2" customFormat="1" ht="12.7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</row>
    <row r="53" spans="1:20" s="2" customFormat="1" ht="12.7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</row>
    <row r="54" spans="1:7" s="2" customFormat="1" ht="12.75">
      <c r="A54" s="230"/>
      <c r="B54" s="230"/>
      <c r="C54" s="230"/>
      <c r="D54" s="230"/>
      <c r="E54" s="230"/>
      <c r="F54" s="230"/>
      <c r="G54" s="230"/>
    </row>
    <row r="55" spans="1:7" s="2" customFormat="1" ht="12.75">
      <c r="A55" s="230"/>
      <c r="B55" s="230"/>
      <c r="C55" s="230"/>
      <c r="D55" s="230"/>
      <c r="E55" s="230"/>
      <c r="F55" s="230"/>
      <c r="G55" s="230"/>
    </row>
    <row r="56" spans="1:7" ht="12.75">
      <c r="A56" s="59"/>
      <c r="B56" s="59"/>
      <c r="C56" s="59"/>
      <c r="D56" s="59"/>
      <c r="E56" s="59"/>
      <c r="F56" s="59"/>
      <c r="G56" s="59"/>
    </row>
    <row r="57" spans="1:7" ht="12.75">
      <c r="A57" s="59"/>
      <c r="B57" s="59"/>
      <c r="C57" s="59"/>
      <c r="D57" s="59"/>
      <c r="E57" s="59"/>
      <c r="F57" s="59"/>
      <c r="G57" s="59"/>
    </row>
    <row r="58" spans="1:7" ht="12.75">
      <c r="A58" s="59"/>
      <c r="B58" s="59"/>
      <c r="C58" s="59"/>
      <c r="D58" s="59"/>
      <c r="E58" s="59"/>
      <c r="F58" s="59"/>
      <c r="G58" s="59"/>
    </row>
    <row r="59" spans="1:7" ht="12.75">
      <c r="A59" s="59"/>
      <c r="B59" s="59"/>
      <c r="C59" s="59"/>
      <c r="D59" s="59"/>
      <c r="E59" s="59"/>
      <c r="F59" s="59"/>
      <c r="G59" s="59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2.75">
      <c r="A61" s="59"/>
      <c r="B61" s="59"/>
      <c r="C61" s="59"/>
      <c r="D61" s="59"/>
      <c r="E61" s="59"/>
      <c r="F61" s="59"/>
      <c r="G61" s="59"/>
    </row>
    <row r="62" spans="1:7" ht="12.75">
      <c r="A62" s="59"/>
      <c r="B62" s="59"/>
      <c r="C62" s="59"/>
      <c r="D62" s="59"/>
      <c r="E62" s="59"/>
      <c r="F62" s="59"/>
      <c r="G62" s="59"/>
    </row>
    <row r="63" spans="1:7" ht="12.75">
      <c r="A63" s="59"/>
      <c r="B63" s="59"/>
      <c r="C63" s="59"/>
      <c r="D63" s="59"/>
      <c r="E63" s="59"/>
      <c r="F63" s="59"/>
      <c r="G63" s="59"/>
    </row>
    <row r="64" spans="1:7" ht="12.75">
      <c r="A64" s="59"/>
      <c r="B64" s="59"/>
      <c r="C64" s="59"/>
      <c r="D64" s="59"/>
      <c r="E64" s="59"/>
      <c r="F64" s="59"/>
      <c r="G64" s="59"/>
    </row>
    <row r="65" spans="1:7" ht="12.75">
      <c r="A65" s="59"/>
      <c r="B65" s="59"/>
      <c r="C65" s="59"/>
      <c r="D65" s="59"/>
      <c r="E65" s="59"/>
      <c r="F65" s="59"/>
      <c r="G65" s="59"/>
    </row>
    <row r="66" spans="1:7" ht="12.75">
      <c r="A66" s="59"/>
      <c r="B66" s="59"/>
      <c r="C66" s="59"/>
      <c r="D66" s="59"/>
      <c r="E66" s="59"/>
      <c r="F66" s="59"/>
      <c r="G66" s="59"/>
    </row>
    <row r="67" spans="1:7" ht="12.75">
      <c r="A67" s="59"/>
      <c r="B67" s="59"/>
      <c r="C67" s="59"/>
      <c r="D67" s="59"/>
      <c r="E67" s="59"/>
      <c r="F67" s="59"/>
      <c r="G67" s="59"/>
    </row>
    <row r="68" spans="1:7" ht="12.75">
      <c r="A68" s="59"/>
      <c r="B68" s="59"/>
      <c r="C68" s="59"/>
      <c r="D68" s="59"/>
      <c r="E68" s="59"/>
      <c r="F68" s="59"/>
      <c r="G68" s="59"/>
    </row>
    <row r="69" spans="1:7" ht="12.75">
      <c r="A69" s="59"/>
      <c r="B69" s="59"/>
      <c r="C69" s="59"/>
      <c r="D69" s="59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  <row r="78" spans="1:7" ht="12.75">
      <c r="A78" s="59"/>
      <c r="B78" s="59"/>
      <c r="C78" s="59"/>
      <c r="D78" s="59"/>
      <c r="E78" s="59"/>
      <c r="F78" s="59"/>
      <c r="G78" s="59"/>
    </row>
    <row r="79" spans="1:7" ht="12.75">
      <c r="A79" s="59"/>
      <c r="B79" s="59"/>
      <c r="C79" s="59"/>
      <c r="D79" s="59"/>
      <c r="E79" s="59"/>
      <c r="F79" s="59"/>
      <c r="G79" s="59"/>
    </row>
    <row r="80" spans="1:7" ht="12.75">
      <c r="A80" s="59"/>
      <c r="B80" s="59"/>
      <c r="C80" s="59"/>
      <c r="D80" s="59"/>
      <c r="E80" s="59"/>
      <c r="F80" s="59"/>
      <c r="G80" s="59"/>
    </row>
    <row r="81" spans="1:7" ht="12.75">
      <c r="A81" s="59"/>
      <c r="B81" s="59"/>
      <c r="C81" s="59"/>
      <c r="D81" s="59"/>
      <c r="E81" s="59"/>
      <c r="F81" s="59"/>
      <c r="G81" s="59"/>
    </row>
    <row r="82" spans="1:7" ht="12.75">
      <c r="A82" s="59"/>
      <c r="B82" s="59"/>
      <c r="C82" s="59"/>
      <c r="D82" s="59"/>
      <c r="E82" s="59"/>
      <c r="F82" s="59"/>
      <c r="G82" s="59"/>
    </row>
    <row r="83" spans="1:7" ht="12.75">
      <c r="A83" s="59"/>
      <c r="B83" s="59"/>
      <c r="C83" s="59"/>
      <c r="D83" s="59"/>
      <c r="E83" s="59"/>
      <c r="F83" s="59"/>
      <c r="G83" s="59"/>
    </row>
    <row r="84" spans="1:7" ht="12.75">
      <c r="A84" s="59"/>
      <c r="B84" s="59"/>
      <c r="C84" s="59"/>
      <c r="D84" s="59"/>
      <c r="E84" s="59"/>
      <c r="F84" s="59"/>
      <c r="G84" s="59"/>
    </row>
    <row r="85" spans="1:7" ht="12.75">
      <c r="A85" s="59"/>
      <c r="B85" s="59"/>
      <c r="C85" s="59"/>
      <c r="D85" s="59"/>
      <c r="E85" s="59"/>
      <c r="F85" s="59"/>
      <c r="G85" s="59"/>
    </row>
    <row r="86" spans="1:7" ht="12.75">
      <c r="A86" s="59"/>
      <c r="B86" s="59"/>
      <c r="C86" s="59"/>
      <c r="D86" s="59"/>
      <c r="E86" s="59"/>
      <c r="F86" s="59"/>
      <c r="G86" s="59"/>
    </row>
    <row r="87" spans="1:7" ht="12.75">
      <c r="A87" s="59"/>
      <c r="B87" s="59"/>
      <c r="C87" s="59"/>
      <c r="D87" s="59"/>
      <c r="E87" s="59"/>
      <c r="F87" s="59"/>
      <c r="G87" s="59"/>
    </row>
    <row r="88" spans="1:7" ht="12.75">
      <c r="A88" s="59"/>
      <c r="B88" s="59"/>
      <c r="C88" s="59"/>
      <c r="D88" s="59"/>
      <c r="E88" s="59"/>
      <c r="F88" s="59"/>
      <c r="G88" s="59"/>
    </row>
    <row r="89" spans="1:7" ht="12.75">
      <c r="A89" s="59"/>
      <c r="B89" s="59"/>
      <c r="C89" s="59"/>
      <c r="D89" s="59"/>
      <c r="E89" s="59"/>
      <c r="F89" s="59"/>
      <c r="G89" s="59"/>
    </row>
    <row r="90" spans="1:7" ht="12.75">
      <c r="A90" s="59"/>
      <c r="B90" s="59"/>
      <c r="C90" s="59"/>
      <c r="D90" s="59"/>
      <c r="E90" s="59"/>
      <c r="F90" s="59"/>
      <c r="G90" s="59"/>
    </row>
    <row r="91" spans="1:7" ht="12.75">
      <c r="A91" s="59"/>
      <c r="B91" s="59"/>
      <c r="C91" s="59"/>
      <c r="D91" s="59"/>
      <c r="E91" s="59"/>
      <c r="F91" s="59"/>
      <c r="G91" s="59"/>
    </row>
    <row r="92" spans="1:7" ht="12.75">
      <c r="A92" s="59"/>
      <c r="B92" s="59"/>
      <c r="C92" s="59"/>
      <c r="D92" s="59"/>
      <c r="E92" s="59"/>
      <c r="F92" s="59"/>
      <c r="G92" s="59"/>
    </row>
    <row r="93" spans="1:7" ht="12.75">
      <c r="A93" s="59"/>
      <c r="B93" s="59"/>
      <c r="C93" s="59"/>
      <c r="D93" s="59"/>
      <c r="E93" s="59"/>
      <c r="F93" s="59"/>
      <c r="G93" s="59"/>
    </row>
    <row r="94" spans="1:7" ht="12.75">
      <c r="A94" s="59"/>
      <c r="B94" s="59"/>
      <c r="C94" s="59"/>
      <c r="D94" s="59"/>
      <c r="E94" s="59"/>
      <c r="F94" s="59"/>
      <c r="G94" s="59"/>
    </row>
    <row r="95" spans="1:7" ht="12.75">
      <c r="A95" s="59"/>
      <c r="B95" s="59"/>
      <c r="C95" s="59"/>
      <c r="D95" s="59"/>
      <c r="E95" s="59"/>
      <c r="F95" s="59"/>
      <c r="G95" s="59"/>
    </row>
    <row r="96" spans="1:7" ht="12.75">
      <c r="A96" s="59"/>
      <c r="B96" s="59"/>
      <c r="C96" s="59"/>
      <c r="D96" s="59"/>
      <c r="E96" s="59"/>
      <c r="F96" s="59"/>
      <c r="G96" s="59"/>
    </row>
    <row r="97" spans="1:7" ht="12.75">
      <c r="A97" s="59"/>
      <c r="B97" s="59"/>
      <c r="C97" s="59"/>
      <c r="D97" s="59"/>
      <c r="E97" s="59"/>
      <c r="F97" s="59"/>
      <c r="G97" s="59"/>
    </row>
    <row r="98" spans="1:7" ht="12.75">
      <c r="A98" s="59"/>
      <c r="B98" s="59"/>
      <c r="C98" s="59"/>
      <c r="D98" s="59"/>
      <c r="E98" s="59"/>
      <c r="F98" s="59"/>
      <c r="G98" s="59"/>
    </row>
    <row r="99" spans="1:7" ht="12.75">
      <c r="A99" s="59"/>
      <c r="B99" s="59"/>
      <c r="C99" s="59"/>
      <c r="D99" s="59"/>
      <c r="E99" s="59"/>
      <c r="F99" s="59"/>
      <c r="G99" s="59"/>
    </row>
    <row r="100" spans="1:7" ht="12.75">
      <c r="A100" s="59"/>
      <c r="B100" s="59"/>
      <c r="C100" s="59"/>
      <c r="D100" s="59"/>
      <c r="E100" s="59"/>
      <c r="F100" s="59"/>
      <c r="G100" s="59"/>
    </row>
    <row r="101" spans="1:7" ht="12.75">
      <c r="A101" s="59"/>
      <c r="B101" s="59"/>
      <c r="C101" s="59"/>
      <c r="D101" s="59"/>
      <c r="E101" s="59"/>
      <c r="F101" s="59"/>
      <c r="G101" s="59"/>
    </row>
    <row r="102" spans="1:7" ht="12.75">
      <c r="A102" s="59"/>
      <c r="B102" s="59"/>
      <c r="C102" s="59"/>
      <c r="D102" s="59"/>
      <c r="E102" s="59"/>
      <c r="F102" s="59"/>
      <c r="G102" s="59"/>
    </row>
    <row r="103" spans="1:7" ht="12.75">
      <c r="A103" s="59"/>
      <c r="B103" s="59"/>
      <c r="C103" s="59"/>
      <c r="D103" s="59"/>
      <c r="E103" s="59"/>
      <c r="F103" s="59"/>
      <c r="G103" s="59"/>
    </row>
    <row r="104" spans="1:7" ht="12.75">
      <c r="A104" s="59"/>
      <c r="B104" s="59"/>
      <c r="C104" s="59"/>
      <c r="D104" s="59"/>
      <c r="E104" s="59"/>
      <c r="F104" s="59"/>
      <c r="G104" s="59"/>
    </row>
    <row r="105" spans="1:7" ht="12.75">
      <c r="A105" s="59"/>
      <c r="B105" s="59"/>
      <c r="C105" s="59"/>
      <c r="D105" s="59"/>
      <c r="E105" s="59"/>
      <c r="F105" s="59"/>
      <c r="G105" s="59"/>
    </row>
    <row r="106" spans="1:7" ht="12.75">
      <c r="A106" s="59"/>
      <c r="B106" s="59"/>
      <c r="C106" s="59"/>
      <c r="D106" s="59"/>
      <c r="E106" s="59"/>
      <c r="F106" s="59"/>
      <c r="G106" s="59"/>
    </row>
    <row r="107" spans="1:7" ht="12.75">
      <c r="A107" s="59"/>
      <c r="B107" s="59"/>
      <c r="C107" s="59"/>
      <c r="D107" s="59"/>
      <c r="E107" s="59"/>
      <c r="F107" s="59"/>
      <c r="G107" s="59"/>
    </row>
    <row r="108" spans="1:7" ht="12.75">
      <c r="A108" s="59"/>
      <c r="B108" s="59"/>
      <c r="C108" s="59"/>
      <c r="D108" s="59"/>
      <c r="E108" s="59"/>
      <c r="F108" s="59"/>
      <c r="G108" s="59"/>
    </row>
    <row r="109" spans="1:7" ht="12.75">
      <c r="A109" s="59"/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  <row r="111" spans="1:7" ht="12.75">
      <c r="A111" s="59"/>
      <c r="B111" s="59"/>
      <c r="C111" s="59"/>
      <c r="D111" s="59"/>
      <c r="E111" s="59"/>
      <c r="F111" s="59"/>
      <c r="G111" s="59"/>
    </row>
    <row r="112" spans="1:7" ht="12.75">
      <c r="A112" s="59"/>
      <c r="B112" s="59"/>
      <c r="C112" s="59"/>
      <c r="D112" s="59"/>
      <c r="E112" s="59"/>
      <c r="F112" s="59"/>
      <c r="G112" s="59"/>
    </row>
    <row r="113" spans="1:7" ht="12.75">
      <c r="A113" s="59"/>
      <c r="B113" s="59"/>
      <c r="C113" s="59"/>
      <c r="D113" s="59"/>
      <c r="E113" s="59"/>
      <c r="F113" s="59"/>
      <c r="G113" s="59"/>
    </row>
    <row r="114" spans="1:7" ht="12.75">
      <c r="A114" s="59"/>
      <c r="B114" s="59"/>
      <c r="C114" s="59"/>
      <c r="D114" s="59"/>
      <c r="E114" s="59"/>
      <c r="F114" s="59"/>
      <c r="G114" s="59"/>
    </row>
    <row r="115" spans="1:7" ht="12.75">
      <c r="A115" s="59"/>
      <c r="B115" s="59"/>
      <c r="C115" s="59"/>
      <c r="D115" s="59"/>
      <c r="E115" s="59"/>
      <c r="F115" s="59"/>
      <c r="G115" s="59"/>
    </row>
    <row r="116" spans="1:7" ht="12.75">
      <c r="A116" s="59"/>
      <c r="B116" s="59"/>
      <c r="C116" s="59"/>
      <c r="D116" s="59"/>
      <c r="E116" s="59"/>
      <c r="F116" s="59"/>
      <c r="G116" s="59"/>
    </row>
    <row r="117" spans="1:7" ht="12.75">
      <c r="A117" s="59"/>
      <c r="B117" s="59"/>
      <c r="C117" s="59"/>
      <c r="D117" s="59"/>
      <c r="E117" s="59"/>
      <c r="F117" s="59"/>
      <c r="G117" s="59"/>
    </row>
    <row r="118" spans="1:7" ht="12.75">
      <c r="A118" s="59"/>
      <c r="B118" s="59"/>
      <c r="C118" s="59"/>
      <c r="D118" s="59"/>
      <c r="E118" s="59"/>
      <c r="F118" s="59"/>
      <c r="G118" s="59"/>
    </row>
    <row r="119" spans="1:7" ht="12.75">
      <c r="A119" s="59"/>
      <c r="B119" s="59"/>
      <c r="C119" s="59"/>
      <c r="D119" s="59"/>
      <c r="E119" s="59"/>
      <c r="F119" s="59"/>
      <c r="G119" s="59"/>
    </row>
    <row r="120" spans="1:7" ht="12.75">
      <c r="A120" s="59"/>
      <c r="B120" s="59"/>
      <c r="C120" s="59"/>
      <c r="D120" s="59"/>
      <c r="E120" s="59"/>
      <c r="F120" s="59"/>
      <c r="G120" s="59"/>
    </row>
    <row r="121" spans="1:7" ht="12.75">
      <c r="A121" s="59"/>
      <c r="B121" s="59"/>
      <c r="C121" s="59"/>
      <c r="D121" s="59"/>
      <c r="E121" s="59"/>
      <c r="F121" s="59"/>
      <c r="G121" s="59"/>
    </row>
    <row r="122" spans="1:7" ht="12.75">
      <c r="A122" s="59"/>
      <c r="B122" s="59"/>
      <c r="C122" s="59"/>
      <c r="D122" s="59"/>
      <c r="E122" s="59"/>
      <c r="F122" s="59"/>
      <c r="G122" s="59"/>
    </row>
    <row r="123" spans="1:7" ht="12.75">
      <c r="A123" s="59"/>
      <c r="B123" s="59"/>
      <c r="C123" s="59"/>
      <c r="D123" s="59"/>
      <c r="E123" s="59"/>
      <c r="F123" s="59"/>
      <c r="G123" s="59"/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  <row r="134" spans="1:7" ht="12.75">
      <c r="A134" s="59"/>
      <c r="B134" s="59"/>
      <c r="C134" s="59"/>
      <c r="D134" s="59"/>
      <c r="E134" s="59"/>
      <c r="F134" s="59"/>
      <c r="G134" s="59"/>
    </row>
    <row r="135" spans="1:7" ht="12.75">
      <c r="A135" s="59"/>
      <c r="B135" s="59"/>
      <c r="C135" s="59"/>
      <c r="D135" s="59"/>
      <c r="E135" s="59"/>
      <c r="F135" s="59"/>
      <c r="G135" s="59"/>
    </row>
    <row r="136" spans="1:7" ht="12.75">
      <c r="A136" s="59"/>
      <c r="B136" s="59"/>
      <c r="C136" s="59"/>
      <c r="D136" s="59"/>
      <c r="E136" s="59"/>
      <c r="F136" s="59"/>
      <c r="G136" s="59"/>
    </row>
    <row r="137" spans="1:7" ht="12.75">
      <c r="A137" s="59"/>
      <c r="B137" s="59"/>
      <c r="C137" s="59"/>
      <c r="D137" s="59"/>
      <c r="E137" s="59"/>
      <c r="F137" s="59"/>
      <c r="G137" s="59"/>
    </row>
    <row r="138" spans="1:7" ht="12.75">
      <c r="A138" s="59"/>
      <c r="B138" s="59"/>
      <c r="C138" s="59"/>
      <c r="D138" s="59"/>
      <c r="E138" s="59"/>
      <c r="F138" s="59"/>
      <c r="G138" s="59"/>
    </row>
    <row r="139" spans="1:7" ht="12.75">
      <c r="A139" s="59"/>
      <c r="B139" s="59"/>
      <c r="C139" s="59"/>
      <c r="D139" s="59"/>
      <c r="E139" s="59"/>
      <c r="F139" s="59"/>
      <c r="G139" s="59"/>
    </row>
    <row r="140" spans="1:7" ht="12.75">
      <c r="A140" s="59"/>
      <c r="B140" s="59"/>
      <c r="C140" s="59"/>
      <c r="D140" s="59"/>
      <c r="E140" s="59"/>
      <c r="F140" s="59"/>
      <c r="G140" s="59"/>
    </row>
    <row r="141" spans="1:7" ht="12.75">
      <c r="A141" s="59"/>
      <c r="B141" s="59"/>
      <c r="C141" s="59"/>
      <c r="D141" s="59"/>
      <c r="E141" s="59"/>
      <c r="F141" s="59"/>
      <c r="G141" s="59"/>
    </row>
    <row r="142" spans="1:7" ht="12.75">
      <c r="A142" s="59"/>
      <c r="B142" s="59"/>
      <c r="C142" s="59"/>
      <c r="D142" s="59"/>
      <c r="E142" s="59"/>
      <c r="F142" s="59"/>
      <c r="G142" s="59"/>
    </row>
    <row r="143" spans="1:7" ht="12.75">
      <c r="A143" s="59"/>
      <c r="B143" s="59"/>
      <c r="C143" s="59"/>
      <c r="D143" s="59"/>
      <c r="E143" s="59"/>
      <c r="F143" s="59"/>
      <c r="G143" s="59"/>
    </row>
    <row r="144" spans="1:7" ht="12.75">
      <c r="A144" s="59"/>
      <c r="B144" s="59"/>
      <c r="C144" s="59"/>
      <c r="D144" s="59"/>
      <c r="E144" s="59"/>
      <c r="F144" s="59"/>
      <c r="G144" s="59"/>
    </row>
    <row r="145" spans="1:7" ht="12.75">
      <c r="A145" s="59"/>
      <c r="B145" s="59"/>
      <c r="C145" s="59"/>
      <c r="D145" s="59"/>
      <c r="E145" s="59"/>
      <c r="F145" s="59"/>
      <c r="G145" s="59"/>
    </row>
    <row r="146" spans="1:7" ht="12.75">
      <c r="A146" s="59"/>
      <c r="B146" s="59"/>
      <c r="C146" s="59"/>
      <c r="D146" s="59"/>
      <c r="E146" s="59"/>
      <c r="F146" s="59"/>
      <c r="G146" s="59"/>
    </row>
    <row r="147" spans="1:7" ht="12.75">
      <c r="A147" s="59"/>
      <c r="B147" s="59"/>
      <c r="C147" s="59"/>
      <c r="D147" s="59"/>
      <c r="E147" s="59"/>
      <c r="F147" s="59"/>
      <c r="G147" s="59"/>
    </row>
    <row r="148" spans="1:7" ht="59.25" customHeight="1">
      <c r="A148" s="59"/>
      <c r="B148" s="59"/>
      <c r="C148" s="59"/>
      <c r="D148" s="59"/>
      <c r="E148" s="59"/>
      <c r="F148" s="59"/>
      <c r="G148" s="59"/>
    </row>
    <row r="149" spans="1:7" ht="12.75">
      <c r="A149" s="59"/>
      <c r="B149" s="59"/>
      <c r="C149" s="59"/>
      <c r="D149" s="59"/>
      <c r="E149" s="59"/>
      <c r="F149" s="59"/>
      <c r="G149" s="59"/>
    </row>
    <row r="150" spans="1:7" ht="12.75">
      <c r="A150" s="59"/>
      <c r="B150" s="59"/>
      <c r="C150" s="59"/>
      <c r="D150" s="59"/>
      <c r="E150" s="59"/>
      <c r="F150" s="59"/>
      <c r="G150" s="59"/>
    </row>
    <row r="151" spans="1:7" ht="12.75">
      <c r="A151" s="59"/>
      <c r="B151" s="59"/>
      <c r="C151" s="59"/>
      <c r="D151" s="59"/>
      <c r="E151" s="59"/>
      <c r="F151" s="59"/>
      <c r="G151" s="59"/>
    </row>
    <row r="152" spans="1:7" ht="12.75">
      <c r="A152" s="59"/>
      <c r="B152" s="59"/>
      <c r="C152" s="59"/>
      <c r="D152" s="59"/>
      <c r="E152" s="59"/>
      <c r="F152" s="59"/>
      <c r="G152" s="59"/>
    </row>
    <row r="153" spans="1:7" ht="12.75">
      <c r="A153" s="59"/>
      <c r="B153" s="59"/>
      <c r="C153" s="59"/>
      <c r="D153" s="59"/>
      <c r="E153" s="59"/>
      <c r="F153" s="59"/>
      <c r="G153" s="59"/>
    </row>
    <row r="154" spans="1:7" ht="12.75">
      <c r="A154" s="59"/>
      <c r="B154" s="59"/>
      <c r="C154" s="59"/>
      <c r="D154" s="59"/>
      <c r="E154" s="59"/>
      <c r="F154" s="59"/>
      <c r="G154" s="59"/>
    </row>
    <row r="155" spans="1:7" ht="12.75">
      <c r="A155" s="59"/>
      <c r="B155" s="59"/>
      <c r="C155" s="59"/>
      <c r="D155" s="59"/>
      <c r="E155" s="59"/>
      <c r="F155" s="59"/>
      <c r="G155" s="59"/>
    </row>
    <row r="156" spans="1:7" ht="12.75">
      <c r="A156" s="59"/>
      <c r="B156" s="59"/>
      <c r="C156" s="59"/>
      <c r="D156" s="59"/>
      <c r="E156" s="59"/>
      <c r="F156" s="59"/>
      <c r="G156" s="59"/>
    </row>
    <row r="157" spans="1:7" ht="12.75">
      <c r="A157" s="59"/>
      <c r="B157" s="59"/>
      <c r="C157" s="59"/>
      <c r="D157" s="59"/>
      <c r="E157" s="59"/>
      <c r="F157" s="59"/>
      <c r="G157" s="59"/>
    </row>
    <row r="158" spans="1:7" ht="12.75">
      <c r="A158" s="59"/>
      <c r="B158" s="59"/>
      <c r="C158" s="59"/>
      <c r="D158" s="59"/>
      <c r="E158" s="59"/>
      <c r="F158" s="59"/>
      <c r="G158" s="59"/>
    </row>
    <row r="159" spans="1:7" ht="12.75">
      <c r="A159" s="59"/>
      <c r="B159" s="59"/>
      <c r="C159" s="59"/>
      <c r="D159" s="59"/>
      <c r="E159" s="59"/>
      <c r="F159" s="59"/>
      <c r="G159" s="59"/>
    </row>
    <row r="160" spans="1:7" ht="12.75">
      <c r="A160" s="59"/>
      <c r="B160" s="59"/>
      <c r="C160" s="59"/>
      <c r="D160" s="59"/>
      <c r="E160" s="59"/>
      <c r="F160" s="59"/>
      <c r="G160" s="59"/>
    </row>
    <row r="161" spans="1:7" ht="12.75">
      <c r="A161" s="59"/>
      <c r="B161" s="59"/>
      <c r="C161" s="59"/>
      <c r="D161" s="59"/>
      <c r="E161" s="59"/>
      <c r="F161" s="59"/>
      <c r="G161" s="59"/>
    </row>
    <row r="162" spans="1:7" ht="12.75">
      <c r="A162" s="59"/>
      <c r="B162" s="59"/>
      <c r="C162" s="59"/>
      <c r="D162" s="59"/>
      <c r="E162" s="59"/>
      <c r="F162" s="59"/>
      <c r="G162" s="59"/>
    </row>
    <row r="163" spans="1:7" ht="12.75">
      <c r="A163" s="59"/>
      <c r="B163" s="59"/>
      <c r="C163" s="59"/>
      <c r="D163" s="59"/>
      <c r="E163" s="59"/>
      <c r="F163" s="59"/>
      <c r="G163" s="59"/>
    </row>
    <row r="164" spans="1:7" ht="12.75">
      <c r="A164" s="59"/>
      <c r="B164" s="59"/>
      <c r="C164" s="59"/>
      <c r="D164" s="59"/>
      <c r="E164" s="59"/>
      <c r="F164" s="59"/>
      <c r="G164" s="59"/>
    </row>
    <row r="165" spans="1:7" ht="12.75">
      <c r="A165" s="59"/>
      <c r="B165" s="59"/>
      <c r="C165" s="59"/>
      <c r="D165" s="59"/>
      <c r="E165" s="59"/>
      <c r="F165" s="59"/>
      <c r="G165" s="59"/>
    </row>
    <row r="166" spans="1:7" ht="12.75">
      <c r="A166" s="59"/>
      <c r="B166" s="59"/>
      <c r="C166" s="59"/>
      <c r="D166" s="59"/>
      <c r="E166" s="59"/>
      <c r="F166" s="59"/>
      <c r="G166" s="59"/>
    </row>
    <row r="167" spans="1:7" ht="12.75">
      <c r="A167" s="59"/>
      <c r="B167" s="59"/>
      <c r="C167" s="59"/>
      <c r="D167" s="59"/>
      <c r="E167" s="59"/>
      <c r="F167" s="59"/>
      <c r="G167" s="59"/>
    </row>
    <row r="168" spans="1:7" ht="12.75">
      <c r="A168" s="59"/>
      <c r="B168" s="59"/>
      <c r="C168" s="59"/>
      <c r="D168" s="59"/>
      <c r="E168" s="59"/>
      <c r="F168" s="59"/>
      <c r="G168" s="59"/>
    </row>
    <row r="169" spans="1:7" ht="12.75">
      <c r="A169" s="59"/>
      <c r="B169" s="59"/>
      <c r="C169" s="59"/>
      <c r="D169" s="59"/>
      <c r="E169" s="59"/>
      <c r="F169" s="59"/>
      <c r="G169" s="59"/>
    </row>
    <row r="170" spans="1:7" ht="12.75">
      <c r="A170" s="59"/>
      <c r="B170" s="59"/>
      <c r="C170" s="59"/>
      <c r="D170" s="59"/>
      <c r="E170" s="59"/>
      <c r="F170" s="59"/>
      <c r="G170" s="59"/>
    </row>
    <row r="171" spans="1:7" ht="12.75">
      <c r="A171" s="59"/>
      <c r="B171" s="59"/>
      <c r="C171" s="59"/>
      <c r="D171" s="59"/>
      <c r="E171" s="59"/>
      <c r="F171" s="59"/>
      <c r="G171" s="59"/>
    </row>
    <row r="172" spans="1:7" ht="12.75">
      <c r="A172" s="59"/>
      <c r="B172" s="59"/>
      <c r="C172" s="59"/>
      <c r="D172" s="59"/>
      <c r="E172" s="59"/>
      <c r="F172" s="59"/>
      <c r="G172" s="59"/>
    </row>
    <row r="173" spans="1:7" ht="12.75">
      <c r="A173" s="59"/>
      <c r="B173" s="59"/>
      <c r="C173" s="59"/>
      <c r="D173" s="59"/>
      <c r="E173" s="59"/>
      <c r="F173" s="59"/>
      <c r="G173" s="59"/>
    </row>
    <row r="174" spans="1:7" ht="12.75">
      <c r="A174" s="59"/>
      <c r="B174" s="59"/>
      <c r="C174" s="59"/>
      <c r="D174" s="59"/>
      <c r="E174" s="59"/>
      <c r="F174" s="59"/>
      <c r="G174" s="59"/>
    </row>
    <row r="175" spans="1:7" ht="12.75">
      <c r="A175" s="59"/>
      <c r="B175" s="59"/>
      <c r="C175" s="59"/>
      <c r="D175" s="59"/>
      <c r="E175" s="59"/>
      <c r="F175" s="59"/>
      <c r="G175" s="59"/>
    </row>
    <row r="176" spans="1:7" ht="12.75">
      <c r="A176" s="59"/>
      <c r="B176" s="59"/>
      <c r="C176" s="59"/>
      <c r="D176" s="59"/>
      <c r="E176" s="59"/>
      <c r="F176" s="59"/>
      <c r="G176" s="59"/>
    </row>
    <row r="177" spans="1:7" ht="12.75">
      <c r="A177" s="59"/>
      <c r="B177" s="59"/>
      <c r="C177" s="59"/>
      <c r="D177" s="59"/>
      <c r="E177" s="59"/>
      <c r="F177" s="59"/>
      <c r="G177" s="59"/>
    </row>
    <row r="178" spans="1:7" ht="12.75">
      <c r="A178" s="59"/>
      <c r="B178" s="59"/>
      <c r="C178" s="59"/>
      <c r="D178" s="59"/>
      <c r="E178" s="59"/>
      <c r="F178" s="59"/>
      <c r="G178" s="59"/>
    </row>
    <row r="179" spans="1:7" ht="12.75">
      <c r="A179" s="59"/>
      <c r="B179" s="59"/>
      <c r="C179" s="59"/>
      <c r="D179" s="59"/>
      <c r="E179" s="59"/>
      <c r="F179" s="59"/>
      <c r="G179" s="59"/>
    </row>
    <row r="180" spans="1:7" ht="12.75">
      <c r="A180" s="59"/>
      <c r="B180" s="59"/>
      <c r="C180" s="59"/>
      <c r="D180" s="59"/>
      <c r="E180" s="59"/>
      <c r="F180" s="59"/>
      <c r="G180" s="59"/>
    </row>
    <row r="181" spans="1:7" ht="12.75">
      <c r="A181" s="59"/>
      <c r="B181" s="59"/>
      <c r="C181" s="59"/>
      <c r="D181" s="59"/>
      <c r="E181" s="59"/>
      <c r="F181" s="59"/>
      <c r="G181" s="59"/>
    </row>
    <row r="182" spans="1:7" ht="12.75">
      <c r="A182" s="59"/>
      <c r="B182" s="59"/>
      <c r="C182" s="59"/>
      <c r="D182" s="59"/>
      <c r="E182" s="59"/>
      <c r="F182" s="59"/>
      <c r="G182" s="59"/>
    </row>
    <row r="183" spans="1:7" ht="12.75">
      <c r="A183" s="59"/>
      <c r="B183" s="59"/>
      <c r="C183" s="59"/>
      <c r="D183" s="59"/>
      <c r="E183" s="59"/>
      <c r="F183" s="59"/>
      <c r="G183" s="59"/>
    </row>
    <row r="184" spans="1:7" ht="12.75">
      <c r="A184" s="59"/>
      <c r="B184" s="59"/>
      <c r="C184" s="59"/>
      <c r="D184" s="59"/>
      <c r="E184" s="59"/>
      <c r="F184" s="59"/>
      <c r="G184" s="59"/>
    </row>
    <row r="185" spans="1:7" ht="12.75">
      <c r="A185" s="59"/>
      <c r="B185" s="59"/>
      <c r="C185" s="59"/>
      <c r="D185" s="59"/>
      <c r="E185" s="59"/>
      <c r="F185" s="59"/>
      <c r="G185" s="59"/>
    </row>
    <row r="186" spans="1:7" ht="12.75">
      <c r="A186" s="59"/>
      <c r="B186" s="59"/>
      <c r="C186" s="59"/>
      <c r="D186" s="59"/>
      <c r="E186" s="59"/>
      <c r="F186" s="59"/>
      <c r="G186" s="59"/>
    </row>
    <row r="187" spans="1:7" ht="12.75">
      <c r="A187" s="59"/>
      <c r="B187" s="59"/>
      <c r="C187" s="59"/>
      <c r="D187" s="59"/>
      <c r="E187" s="59"/>
      <c r="F187" s="59"/>
      <c r="G187" s="59"/>
    </row>
    <row r="188" spans="1:7" ht="12.75">
      <c r="A188" s="59"/>
      <c r="B188" s="59"/>
      <c r="C188" s="59"/>
      <c r="D188" s="59"/>
      <c r="E188" s="59"/>
      <c r="F188" s="59"/>
      <c r="G188" s="59"/>
    </row>
    <row r="189" spans="1:7" ht="12.75">
      <c r="A189" s="59"/>
      <c r="B189" s="59"/>
      <c r="C189" s="59"/>
      <c r="D189" s="59"/>
      <c r="E189" s="59"/>
      <c r="F189" s="59"/>
      <c r="G189" s="59"/>
    </row>
    <row r="190" spans="1:7" ht="12.75">
      <c r="A190" s="59"/>
      <c r="B190" s="59"/>
      <c r="C190" s="59"/>
      <c r="D190" s="59"/>
      <c r="E190" s="59"/>
      <c r="F190" s="59"/>
      <c r="G190" s="59"/>
    </row>
    <row r="191" spans="1:7" ht="12.75">
      <c r="A191" s="59"/>
      <c r="B191" s="59"/>
      <c r="C191" s="59"/>
      <c r="D191" s="59"/>
      <c r="E191" s="59"/>
      <c r="F191" s="59"/>
      <c r="G191" s="59"/>
    </row>
    <row r="192" spans="1:7" ht="12.75">
      <c r="A192" s="59"/>
      <c r="B192" s="59"/>
      <c r="C192" s="59"/>
      <c r="D192" s="59"/>
      <c r="E192" s="59"/>
      <c r="F192" s="59"/>
      <c r="G192" s="59"/>
    </row>
    <row r="193" spans="1:7" ht="12.75">
      <c r="A193" s="59"/>
      <c r="B193" s="59"/>
      <c r="C193" s="59"/>
      <c r="D193" s="59"/>
      <c r="E193" s="59"/>
      <c r="F193" s="59"/>
      <c r="G193" s="59"/>
    </row>
    <row r="194" spans="1:7" ht="12.75">
      <c r="A194" s="59"/>
      <c r="B194" s="59"/>
      <c r="C194" s="59"/>
      <c r="D194" s="59"/>
      <c r="E194" s="59"/>
      <c r="F194" s="59"/>
      <c r="G194" s="59"/>
    </row>
    <row r="195" spans="1:7" ht="12.75">
      <c r="A195" s="59"/>
      <c r="B195" s="59"/>
      <c r="C195" s="59"/>
      <c r="D195" s="59"/>
      <c r="E195" s="59"/>
      <c r="F195" s="59"/>
      <c r="G195" s="59"/>
    </row>
    <row r="196" spans="1:7" ht="12.75">
      <c r="A196" s="59"/>
      <c r="B196" s="59"/>
      <c r="C196" s="59"/>
      <c r="D196" s="59"/>
      <c r="E196" s="59"/>
      <c r="F196" s="59"/>
      <c r="G196" s="59"/>
    </row>
    <row r="197" spans="1:7" ht="12.75">
      <c r="A197" s="59"/>
      <c r="B197" s="59"/>
      <c r="C197" s="59"/>
      <c r="D197" s="59"/>
      <c r="E197" s="59"/>
      <c r="F197" s="59"/>
      <c r="G197" s="59"/>
    </row>
    <row r="198" spans="1:7" ht="12.75">
      <c r="A198" s="59"/>
      <c r="B198" s="59"/>
      <c r="C198" s="59"/>
      <c r="D198" s="59"/>
      <c r="E198" s="59"/>
      <c r="F198" s="59"/>
      <c r="G198" s="59"/>
    </row>
    <row r="199" spans="1:7" ht="12.75">
      <c r="A199" s="59"/>
      <c r="B199" s="59"/>
      <c r="C199" s="59"/>
      <c r="D199" s="59"/>
      <c r="E199" s="59"/>
      <c r="F199" s="59"/>
      <c r="G199" s="59"/>
    </row>
    <row r="200" spans="1:7" ht="12.75">
      <c r="A200" s="59"/>
      <c r="B200" s="59"/>
      <c r="C200" s="59"/>
      <c r="D200" s="59"/>
      <c r="E200" s="59"/>
      <c r="F200" s="59"/>
      <c r="G200" s="59"/>
    </row>
    <row r="201" spans="1:7" ht="12.75">
      <c r="A201" s="59"/>
      <c r="B201" s="59"/>
      <c r="C201" s="59"/>
      <c r="D201" s="59"/>
      <c r="E201" s="59"/>
      <c r="F201" s="59"/>
      <c r="G201" s="59"/>
    </row>
    <row r="202" spans="1:7" ht="12.75">
      <c r="A202" s="59"/>
      <c r="B202" s="59"/>
      <c r="C202" s="59"/>
      <c r="D202" s="59"/>
      <c r="E202" s="59"/>
      <c r="F202" s="59"/>
      <c r="G202" s="59"/>
    </row>
    <row r="203" spans="1:7" ht="12.75">
      <c r="A203" s="59"/>
      <c r="B203" s="59"/>
      <c r="C203" s="59"/>
      <c r="D203" s="59"/>
      <c r="E203" s="59"/>
      <c r="F203" s="59"/>
      <c r="G203" s="59"/>
    </row>
    <row r="204" spans="1:7" ht="12.75">
      <c r="A204" s="59"/>
      <c r="B204" s="59"/>
      <c r="C204" s="59"/>
      <c r="D204" s="59"/>
      <c r="E204" s="59"/>
      <c r="F204" s="59"/>
      <c r="G204" s="59"/>
    </row>
    <row r="205" spans="1:7" ht="12.75">
      <c r="A205" s="59"/>
      <c r="B205" s="59"/>
      <c r="C205" s="59"/>
      <c r="D205" s="59"/>
      <c r="E205" s="59"/>
      <c r="F205" s="59"/>
      <c r="G205" s="59"/>
    </row>
    <row r="206" spans="1:7" ht="12.75">
      <c r="A206" s="59"/>
      <c r="B206" s="59"/>
      <c r="C206" s="59"/>
      <c r="D206" s="59"/>
      <c r="E206" s="59"/>
      <c r="F206" s="59"/>
      <c r="G206" s="59"/>
    </row>
    <row r="207" spans="1:7" ht="12.75">
      <c r="A207" s="59"/>
      <c r="B207" s="59"/>
      <c r="C207" s="59"/>
      <c r="D207" s="59"/>
      <c r="E207" s="59"/>
      <c r="F207" s="59"/>
      <c r="G207" s="59"/>
    </row>
    <row r="208" spans="1:7" ht="12" customHeight="1">
      <c r="A208" s="59"/>
      <c r="B208" s="59"/>
      <c r="C208" s="59"/>
      <c r="D208" s="59"/>
      <c r="E208" s="59"/>
      <c r="F208" s="59"/>
      <c r="G208" s="59"/>
    </row>
    <row r="209" spans="1:7" ht="12.75">
      <c r="A209" s="59"/>
      <c r="B209" s="59"/>
      <c r="C209" s="59"/>
      <c r="D209" s="59"/>
      <c r="E209" s="59"/>
      <c r="F209" s="59"/>
      <c r="G209" s="59"/>
    </row>
    <row r="210" spans="1:7" ht="12.75">
      <c r="A210" s="59"/>
      <c r="B210" s="59"/>
      <c r="C210" s="59"/>
      <c r="D210" s="59"/>
      <c r="E210" s="59"/>
      <c r="F210" s="59"/>
      <c r="G210" s="59"/>
    </row>
    <row r="211" spans="1:7" ht="12.75">
      <c r="A211" s="59"/>
      <c r="B211" s="59"/>
      <c r="C211" s="59"/>
      <c r="D211" s="59"/>
      <c r="E211" s="59"/>
      <c r="F211" s="59"/>
      <c r="G211" s="59"/>
    </row>
    <row r="212" spans="1:7" ht="12.75">
      <c r="A212" s="59"/>
      <c r="B212" s="59"/>
      <c r="C212" s="59"/>
      <c r="D212" s="59"/>
      <c r="E212" s="59"/>
      <c r="F212" s="59"/>
      <c r="G212" s="59"/>
    </row>
    <row r="213" spans="1:7" ht="12.75">
      <c r="A213" s="59"/>
      <c r="B213" s="59"/>
      <c r="C213" s="59"/>
      <c r="D213" s="59"/>
      <c r="E213" s="59"/>
      <c r="F213" s="59"/>
      <c r="G213" s="59"/>
    </row>
    <row r="214" spans="1:7" ht="12.75">
      <c r="A214" s="59"/>
      <c r="B214" s="59"/>
      <c r="C214" s="59"/>
      <c r="D214" s="59"/>
      <c r="E214" s="59"/>
      <c r="F214" s="59"/>
      <c r="G214" s="59"/>
    </row>
    <row r="215" spans="1:7" ht="12.75">
      <c r="A215" s="59"/>
      <c r="B215" s="59"/>
      <c r="C215" s="59"/>
      <c r="D215" s="59"/>
      <c r="E215" s="59"/>
      <c r="F215" s="59"/>
      <c r="G215" s="59"/>
    </row>
    <row r="216" spans="1:7" ht="12.75">
      <c r="A216" s="59"/>
      <c r="B216" s="59"/>
      <c r="C216" s="59"/>
      <c r="D216" s="59"/>
      <c r="E216" s="59"/>
      <c r="F216" s="59"/>
      <c r="G216" s="59"/>
    </row>
    <row r="217" spans="1:7" ht="12.75">
      <c r="A217" s="59"/>
      <c r="B217" s="59"/>
      <c r="C217" s="59"/>
      <c r="D217" s="59"/>
      <c r="E217" s="59"/>
      <c r="F217" s="59"/>
      <c r="G217" s="59"/>
    </row>
    <row r="218" spans="1:7" ht="12.75">
      <c r="A218" s="59"/>
      <c r="B218" s="59"/>
      <c r="C218" s="59"/>
      <c r="D218" s="59"/>
      <c r="E218" s="59"/>
      <c r="F218" s="59"/>
      <c r="G218" s="59"/>
    </row>
    <row r="219" spans="1:7" ht="12.75">
      <c r="A219" s="59"/>
      <c r="B219" s="59"/>
      <c r="C219" s="59"/>
      <c r="D219" s="59"/>
      <c r="E219" s="59"/>
      <c r="F219" s="59"/>
      <c r="G219" s="59"/>
    </row>
    <row r="220" spans="1:7" ht="12.75">
      <c r="A220" s="59"/>
      <c r="B220" s="59"/>
      <c r="C220" s="59"/>
      <c r="D220" s="59"/>
      <c r="E220" s="59"/>
      <c r="F220" s="59"/>
      <c r="G220" s="59"/>
    </row>
    <row r="221" spans="1:7" ht="12.75">
      <c r="A221" s="59"/>
      <c r="B221" s="59"/>
      <c r="C221" s="59"/>
      <c r="D221" s="59"/>
      <c r="E221" s="59"/>
      <c r="F221" s="59"/>
      <c r="G221" s="59"/>
    </row>
    <row r="222" spans="1:7" ht="12.75">
      <c r="A222" s="59"/>
      <c r="B222" s="59"/>
      <c r="C222" s="59"/>
      <c r="D222" s="59"/>
      <c r="E222" s="59"/>
      <c r="F222" s="59"/>
      <c r="G222" s="59"/>
    </row>
    <row r="223" spans="1:7" ht="12.75">
      <c r="A223" s="59"/>
      <c r="B223" s="59"/>
      <c r="C223" s="59"/>
      <c r="D223" s="59"/>
      <c r="E223" s="59"/>
      <c r="F223" s="59"/>
      <c r="G223" s="59"/>
    </row>
    <row r="224" spans="1:7" ht="12.75">
      <c r="A224" s="59"/>
      <c r="B224" s="59"/>
      <c r="C224" s="59"/>
      <c r="D224" s="59"/>
      <c r="E224" s="59"/>
      <c r="F224" s="59"/>
      <c r="G224" s="59"/>
    </row>
    <row r="225" spans="1:7" ht="12.75">
      <c r="A225" s="59"/>
      <c r="B225" s="59"/>
      <c r="C225" s="59"/>
      <c r="D225" s="59"/>
      <c r="E225" s="59"/>
      <c r="F225" s="59"/>
      <c r="G225" s="59"/>
    </row>
    <row r="226" spans="1:7" ht="12.75">
      <c r="A226" s="59"/>
      <c r="B226" s="59"/>
      <c r="C226" s="59"/>
      <c r="D226" s="59"/>
      <c r="E226" s="59"/>
      <c r="F226" s="59"/>
      <c r="G226" s="59"/>
    </row>
    <row r="227" spans="1:7" ht="12.75">
      <c r="A227" s="59"/>
      <c r="B227" s="59"/>
      <c r="C227" s="59"/>
      <c r="D227" s="59"/>
      <c r="E227" s="59"/>
      <c r="F227" s="59"/>
      <c r="G227" s="59"/>
    </row>
    <row r="228" spans="1:7" ht="12.75">
      <c r="A228" s="59"/>
      <c r="B228" s="59"/>
      <c r="C228" s="59"/>
      <c r="D228" s="59"/>
      <c r="E228" s="59"/>
      <c r="F228" s="59"/>
      <c r="G228" s="59"/>
    </row>
    <row r="229" spans="1:7" ht="12.75">
      <c r="A229" s="59"/>
      <c r="B229" s="59"/>
      <c r="C229" s="59"/>
      <c r="D229" s="59"/>
      <c r="E229" s="59"/>
      <c r="F229" s="59"/>
      <c r="G229" s="59"/>
    </row>
    <row r="230" spans="1:7" ht="12.75">
      <c r="A230" s="59"/>
      <c r="B230" s="59"/>
      <c r="C230" s="59"/>
      <c r="D230" s="59"/>
      <c r="E230" s="59"/>
      <c r="F230" s="59"/>
      <c r="G230" s="59"/>
    </row>
    <row r="231" spans="1:7" ht="9" customHeight="1">
      <c r="A231" s="59"/>
      <c r="B231" s="59"/>
      <c r="C231" s="59"/>
      <c r="D231" s="59"/>
      <c r="E231" s="59"/>
      <c r="F231" s="59"/>
      <c r="G231" s="59"/>
    </row>
    <row r="232" spans="1:7" ht="12.75">
      <c r="A232" s="59"/>
      <c r="B232" s="59"/>
      <c r="C232" s="59"/>
      <c r="D232" s="59"/>
      <c r="E232" s="59"/>
      <c r="F232" s="59"/>
      <c r="G232" s="59"/>
    </row>
    <row r="233" spans="1:7" ht="12.75">
      <c r="A233" s="59"/>
      <c r="B233" s="59"/>
      <c r="C233" s="59"/>
      <c r="D233" s="59"/>
      <c r="E233" s="59"/>
      <c r="F233" s="59"/>
      <c r="G233" s="59"/>
    </row>
    <row r="234" spans="1:7" ht="12.75">
      <c r="A234" s="59"/>
      <c r="B234" s="59"/>
      <c r="C234" s="59"/>
      <c r="D234" s="59"/>
      <c r="E234" s="59"/>
      <c r="F234" s="59"/>
      <c r="G234" s="59"/>
    </row>
    <row r="235" spans="1:7" ht="12.75">
      <c r="A235" s="59"/>
      <c r="B235" s="59"/>
      <c r="C235" s="59"/>
      <c r="D235" s="59"/>
      <c r="E235" s="59"/>
      <c r="F235" s="59"/>
      <c r="G235" s="59"/>
    </row>
    <row r="243" ht="7.5" customHeight="1"/>
    <row r="246" ht="6.75" customHeight="1"/>
    <row r="260" ht="7.5" customHeight="1"/>
    <row r="290" ht="15" customHeight="1"/>
    <row r="293" ht="15.75" customHeight="1"/>
    <row r="298" ht="15.75" customHeight="1"/>
    <row r="310" ht="42.75" customHeight="1"/>
  </sheetData>
  <mergeCells count="2">
    <mergeCell ref="A2:E2"/>
    <mergeCell ref="A34:D3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61" customWidth="1"/>
    <col min="2" max="2" width="7.875" style="62" customWidth="1"/>
    <col min="3" max="3" width="5.875" style="71" customWidth="1"/>
    <col min="4" max="4" width="51.625" style="61" customWidth="1"/>
    <col min="5" max="5" width="23.125" style="63" customWidth="1"/>
    <col min="6" max="6" width="3.625" style="63" customWidth="1"/>
    <col min="7" max="7" width="3.625" style="61" customWidth="1"/>
    <col min="8" max="16384" width="7.875" style="61" customWidth="1"/>
  </cols>
  <sheetData>
    <row r="1" ht="45">
      <c r="E1" s="186" t="s">
        <v>499</v>
      </c>
    </row>
    <row r="2" spans="1:6" s="71" customFormat="1" ht="21" thickBot="1">
      <c r="A2" s="389" t="s">
        <v>313</v>
      </c>
      <c r="B2" s="389"/>
      <c r="C2" s="389"/>
      <c r="D2" s="389"/>
      <c r="E2" s="389"/>
      <c r="F2" s="62"/>
    </row>
    <row r="3" spans="1:5" s="83" customFormat="1" ht="26.25" customHeight="1" thickBot="1" thickTop="1">
      <c r="A3" s="215" t="s">
        <v>0</v>
      </c>
      <c r="B3" s="216" t="s">
        <v>1</v>
      </c>
      <c r="C3" s="217" t="s">
        <v>2</v>
      </c>
      <c r="D3" s="217" t="s">
        <v>3</v>
      </c>
      <c r="E3" s="197" t="s">
        <v>312</v>
      </c>
    </row>
    <row r="4" spans="1:5" s="189" customFormat="1" ht="13.5" thickTop="1">
      <c r="A4" s="35" t="s">
        <v>148</v>
      </c>
      <c r="B4" s="29"/>
      <c r="C4" s="29"/>
      <c r="D4" s="29" t="s">
        <v>59</v>
      </c>
      <c r="E4" s="43">
        <f>SUM(E6)</f>
        <v>105200</v>
      </c>
    </row>
    <row r="5" spans="1:5" s="189" customFormat="1" ht="8.25" customHeight="1">
      <c r="A5" s="57"/>
      <c r="B5" s="53"/>
      <c r="C5" s="53"/>
      <c r="D5" s="58"/>
      <c r="E5" s="49"/>
    </row>
    <row r="6" spans="1:5" s="189" customFormat="1" ht="12.75">
      <c r="A6" s="55"/>
      <c r="B6" s="33" t="s">
        <v>149</v>
      </c>
      <c r="C6" s="33"/>
      <c r="D6" s="56" t="s">
        <v>90</v>
      </c>
      <c r="E6" s="18">
        <f>SUM(E7:E12)</f>
        <v>105200</v>
      </c>
    </row>
    <row r="7" spans="1:5" s="189" customFormat="1" ht="12.75">
      <c r="A7" s="57"/>
      <c r="B7" s="53"/>
      <c r="C7" s="53" t="s">
        <v>129</v>
      </c>
      <c r="D7" s="58" t="s">
        <v>6</v>
      </c>
      <c r="E7" s="49">
        <v>76500</v>
      </c>
    </row>
    <row r="8" spans="1:5" s="189" customFormat="1" ht="12.75">
      <c r="A8" s="57"/>
      <c r="B8" s="53"/>
      <c r="C8" s="53" t="s">
        <v>130</v>
      </c>
      <c r="D8" s="58" t="s">
        <v>7</v>
      </c>
      <c r="E8" s="49">
        <v>6200</v>
      </c>
    </row>
    <row r="9" spans="1:5" s="189" customFormat="1" ht="12.75">
      <c r="A9" s="57"/>
      <c r="B9" s="53"/>
      <c r="C9" s="53" t="s">
        <v>135</v>
      </c>
      <c r="D9" s="58" t="s">
        <v>12</v>
      </c>
      <c r="E9" s="49">
        <v>13000</v>
      </c>
    </row>
    <row r="10" spans="1:5" s="189" customFormat="1" ht="12.75">
      <c r="A10" s="57"/>
      <c r="B10" s="53"/>
      <c r="C10" s="53" t="s">
        <v>136</v>
      </c>
      <c r="D10" s="58" t="s">
        <v>11</v>
      </c>
      <c r="E10" s="49">
        <v>1500</v>
      </c>
    </row>
    <row r="11" spans="1:5" s="189" customFormat="1" ht="12.75">
      <c r="A11" s="57"/>
      <c r="B11" s="53"/>
      <c r="C11" s="53" t="s">
        <v>133</v>
      </c>
      <c r="D11" s="58" t="s">
        <v>78</v>
      </c>
      <c r="E11" s="49">
        <v>4000</v>
      </c>
    </row>
    <row r="12" spans="1:5" s="189" customFormat="1" ht="12.75">
      <c r="A12" s="57"/>
      <c r="B12" s="53"/>
      <c r="C12" s="218">
        <v>4300</v>
      </c>
      <c r="D12" s="219" t="s">
        <v>81</v>
      </c>
      <c r="E12" s="49">
        <v>4000</v>
      </c>
    </row>
    <row r="13" spans="1:5" s="189" customFormat="1" ht="10.5" customHeight="1">
      <c r="A13" s="57"/>
      <c r="B13" s="53"/>
      <c r="C13" s="53"/>
      <c r="D13" s="58"/>
      <c r="E13" s="49"/>
    </row>
    <row r="14" spans="1:5" s="189" customFormat="1" ht="38.25">
      <c r="A14" s="35" t="s">
        <v>157</v>
      </c>
      <c r="B14" s="29"/>
      <c r="C14" s="29"/>
      <c r="D14" s="29" t="s">
        <v>158</v>
      </c>
      <c r="E14" s="43">
        <f>SUM(E16)</f>
        <v>2411</v>
      </c>
    </row>
    <row r="15" spans="1:5" s="189" customFormat="1" ht="12.75">
      <c r="A15" s="57"/>
      <c r="B15" s="53"/>
      <c r="C15" s="53"/>
      <c r="D15" s="58"/>
      <c r="E15" s="49"/>
    </row>
    <row r="16" spans="1:5" s="189" customFormat="1" ht="25.5">
      <c r="A16" s="55"/>
      <c r="B16" s="33" t="s">
        <v>159</v>
      </c>
      <c r="C16" s="33"/>
      <c r="D16" s="56" t="s">
        <v>94</v>
      </c>
      <c r="E16" s="18">
        <f>SUM(E17:E18)</f>
        <v>2411</v>
      </c>
    </row>
    <row r="17" spans="1:5" s="189" customFormat="1" ht="12.75">
      <c r="A17" s="57"/>
      <c r="B17" s="53"/>
      <c r="C17" s="53" t="s">
        <v>133</v>
      </c>
      <c r="D17" s="58" t="s">
        <v>78</v>
      </c>
      <c r="E17" s="48">
        <v>911</v>
      </c>
    </row>
    <row r="18" spans="1:5" s="189" customFormat="1" ht="12.75">
      <c r="A18" s="57"/>
      <c r="B18" s="53"/>
      <c r="C18" s="218">
        <v>4300</v>
      </c>
      <c r="D18" s="219" t="s">
        <v>81</v>
      </c>
      <c r="E18" s="48">
        <v>1500</v>
      </c>
    </row>
    <row r="19" spans="1:5" s="189" customFormat="1" ht="12.75">
      <c r="A19" s="57"/>
      <c r="B19" s="53"/>
      <c r="C19" s="218"/>
      <c r="D19" s="219"/>
      <c r="E19" s="48"/>
    </row>
    <row r="20" spans="1:5" s="189" customFormat="1" ht="12.75">
      <c r="A20" s="35" t="s">
        <v>468</v>
      </c>
      <c r="B20" s="29"/>
      <c r="C20" s="29"/>
      <c r="D20" s="29" t="s">
        <v>330</v>
      </c>
      <c r="E20" s="44">
        <f>SUM(E22,E25,E29,E32)</f>
        <v>1311100</v>
      </c>
    </row>
    <row r="21" spans="1:5" s="189" customFormat="1" ht="9.75" customHeight="1">
      <c r="A21" s="57"/>
      <c r="B21" s="53"/>
      <c r="C21" s="53"/>
      <c r="D21" s="58"/>
      <c r="E21" s="49"/>
    </row>
    <row r="22" spans="1:5" s="189" customFormat="1" ht="38.25">
      <c r="A22" s="57"/>
      <c r="B22" s="32">
        <v>85213</v>
      </c>
      <c r="C22" s="33"/>
      <c r="D22" s="52" t="s">
        <v>242</v>
      </c>
      <c r="E22" s="47">
        <f>SUM(E23)</f>
        <v>45900</v>
      </c>
    </row>
    <row r="23" spans="1:5" s="189" customFormat="1" ht="12.75">
      <c r="A23" s="57"/>
      <c r="B23" s="40"/>
      <c r="C23" s="53" t="s">
        <v>219</v>
      </c>
      <c r="D23" s="50" t="s">
        <v>257</v>
      </c>
      <c r="E23" s="224">
        <v>45900</v>
      </c>
    </row>
    <row r="24" spans="1:5" s="189" customFormat="1" ht="12.75">
      <c r="A24" s="57"/>
      <c r="B24" s="53"/>
      <c r="C24" s="53"/>
      <c r="D24" s="58"/>
      <c r="E24" s="49"/>
    </row>
    <row r="25" spans="1:5" s="189" customFormat="1" ht="25.5">
      <c r="A25" s="55"/>
      <c r="B25" s="33" t="s">
        <v>430</v>
      </c>
      <c r="C25" s="33"/>
      <c r="D25" s="56" t="s">
        <v>240</v>
      </c>
      <c r="E25" s="18">
        <f>SUM(E26:E27)</f>
        <v>1043500</v>
      </c>
    </row>
    <row r="26" spans="1:5" s="189" customFormat="1" ht="12.75">
      <c r="A26" s="57"/>
      <c r="B26" s="53"/>
      <c r="C26" s="53" t="s">
        <v>170</v>
      </c>
      <c r="D26" s="58" t="s">
        <v>171</v>
      </c>
      <c r="E26" s="49">
        <v>891200</v>
      </c>
    </row>
    <row r="27" spans="1:5" s="189" customFormat="1" ht="12.75">
      <c r="A27" s="57"/>
      <c r="B27" s="53"/>
      <c r="C27" s="53" t="s">
        <v>135</v>
      </c>
      <c r="D27" s="58" t="s">
        <v>12</v>
      </c>
      <c r="E27" s="49">
        <v>152300</v>
      </c>
    </row>
    <row r="28" spans="1:5" s="66" customFormat="1" ht="12.75">
      <c r="A28" s="57"/>
      <c r="B28" s="53"/>
      <c r="C28" s="53"/>
      <c r="D28" s="58"/>
      <c r="E28" s="49"/>
    </row>
    <row r="29" spans="1:5" s="66" customFormat="1" ht="12.75">
      <c r="A29" s="55"/>
      <c r="B29" s="33" t="s">
        <v>431</v>
      </c>
      <c r="C29" s="33"/>
      <c r="D29" s="56" t="s">
        <v>117</v>
      </c>
      <c r="E29" s="18">
        <f>SUM(E30)</f>
        <v>22900</v>
      </c>
    </row>
    <row r="30" spans="1:5" s="66" customFormat="1" ht="12.75">
      <c r="A30" s="57"/>
      <c r="B30" s="53"/>
      <c r="C30" s="53" t="s">
        <v>170</v>
      </c>
      <c r="D30" s="58" t="s">
        <v>171</v>
      </c>
      <c r="E30" s="49">
        <v>22900</v>
      </c>
    </row>
    <row r="31" spans="1:5" s="66" customFormat="1" ht="9.75" customHeight="1">
      <c r="A31" s="57"/>
      <c r="B31" s="53"/>
      <c r="C31" s="53"/>
      <c r="D31" s="58"/>
      <c r="E31" s="49"/>
    </row>
    <row r="32" spans="1:5" s="189" customFormat="1" ht="12.75">
      <c r="A32" s="55"/>
      <c r="B32" s="33" t="s">
        <v>432</v>
      </c>
      <c r="C32" s="33"/>
      <c r="D32" s="56" t="s">
        <v>118</v>
      </c>
      <c r="E32" s="18">
        <f>SUM(E33:E44)</f>
        <v>198800</v>
      </c>
    </row>
    <row r="33" spans="1:5" s="189" customFormat="1" ht="12.75">
      <c r="A33" s="57"/>
      <c r="B33" s="53"/>
      <c r="C33" s="53" t="s">
        <v>131</v>
      </c>
      <c r="D33" s="58" t="s">
        <v>132</v>
      </c>
      <c r="E33" s="49">
        <v>2000</v>
      </c>
    </row>
    <row r="34" spans="1:5" s="189" customFormat="1" ht="12.75">
      <c r="A34" s="57"/>
      <c r="B34" s="53"/>
      <c r="C34" s="53" t="s">
        <v>129</v>
      </c>
      <c r="D34" s="58" t="s">
        <v>6</v>
      </c>
      <c r="E34" s="49">
        <v>145000</v>
      </c>
    </row>
    <row r="35" spans="1:5" s="189" customFormat="1" ht="12.75">
      <c r="A35" s="57"/>
      <c r="B35" s="53"/>
      <c r="C35" s="53" t="s">
        <v>130</v>
      </c>
      <c r="D35" s="58" t="s">
        <v>7</v>
      </c>
      <c r="E35" s="49">
        <v>10000</v>
      </c>
    </row>
    <row r="36" spans="1:5" s="189" customFormat="1" ht="12.75">
      <c r="A36" s="57"/>
      <c r="B36" s="53"/>
      <c r="C36" s="53" t="s">
        <v>135</v>
      </c>
      <c r="D36" s="58" t="s">
        <v>12</v>
      </c>
      <c r="E36" s="49">
        <v>25000</v>
      </c>
    </row>
    <row r="37" spans="1:5" s="189" customFormat="1" ht="12.75">
      <c r="A37" s="57"/>
      <c r="B37" s="53"/>
      <c r="C37" s="53" t="s">
        <v>136</v>
      </c>
      <c r="D37" s="58" t="s">
        <v>11</v>
      </c>
      <c r="E37" s="49">
        <v>3600</v>
      </c>
    </row>
    <row r="38" spans="1:5" s="189" customFormat="1" ht="12.75">
      <c r="A38" s="57"/>
      <c r="B38" s="53"/>
      <c r="C38" s="53" t="s">
        <v>133</v>
      </c>
      <c r="D38" s="58" t="s">
        <v>78</v>
      </c>
      <c r="E38" s="49">
        <v>4500</v>
      </c>
    </row>
    <row r="39" spans="1:5" s="189" customFormat="1" ht="12.75">
      <c r="A39" s="57"/>
      <c r="B39" s="53"/>
      <c r="C39" s="53" t="s">
        <v>134</v>
      </c>
      <c r="D39" s="58" t="s">
        <v>79</v>
      </c>
      <c r="E39" s="49">
        <v>1500</v>
      </c>
    </row>
    <row r="40" spans="1:5" s="189" customFormat="1" ht="12.75">
      <c r="A40" s="57"/>
      <c r="B40" s="53"/>
      <c r="C40" s="53" t="s">
        <v>153</v>
      </c>
      <c r="D40" s="58" t="s">
        <v>154</v>
      </c>
      <c r="E40" s="49">
        <v>500</v>
      </c>
    </row>
    <row r="41" spans="1:5" s="189" customFormat="1" ht="12.75">
      <c r="A41" s="57"/>
      <c r="B41" s="53"/>
      <c r="C41" s="218">
        <v>4300</v>
      </c>
      <c r="D41" s="219" t="s">
        <v>81</v>
      </c>
      <c r="E41" s="49">
        <v>1000</v>
      </c>
    </row>
    <row r="42" spans="1:5" s="189" customFormat="1" ht="12.75">
      <c r="A42" s="57"/>
      <c r="B42" s="53"/>
      <c r="C42" s="53" t="s">
        <v>151</v>
      </c>
      <c r="D42" s="58" t="s">
        <v>13</v>
      </c>
      <c r="E42" s="49">
        <v>200</v>
      </c>
    </row>
    <row r="43" spans="1:5" s="189" customFormat="1" ht="12.75">
      <c r="A43" s="57"/>
      <c r="B43" s="53"/>
      <c r="C43" s="53" t="s">
        <v>155</v>
      </c>
      <c r="D43" s="58" t="s">
        <v>10</v>
      </c>
      <c r="E43" s="49">
        <v>1000</v>
      </c>
    </row>
    <row r="44" spans="1:5" s="189" customFormat="1" ht="12.75">
      <c r="A44" s="57"/>
      <c r="B44" s="53"/>
      <c r="C44" s="53" t="s">
        <v>137</v>
      </c>
      <c r="D44" s="58" t="s">
        <v>14</v>
      </c>
      <c r="E44" s="49">
        <v>4500</v>
      </c>
    </row>
    <row r="45" spans="1:5" s="189" customFormat="1" ht="9" customHeight="1">
      <c r="A45" s="57"/>
      <c r="B45" s="53"/>
      <c r="C45" s="53"/>
      <c r="D45" s="58"/>
      <c r="E45" s="49"/>
    </row>
    <row r="46" spans="1:5" s="189" customFormat="1" ht="18.75" customHeight="1">
      <c r="A46" s="27">
        <v>900</v>
      </c>
      <c r="B46" s="28"/>
      <c r="C46" s="29"/>
      <c r="D46" s="129" t="s">
        <v>66</v>
      </c>
      <c r="E46" s="42">
        <f>SUM(E48)</f>
        <v>39773</v>
      </c>
    </row>
    <row r="47" spans="1:5" s="189" customFormat="1" ht="7.5" customHeight="1">
      <c r="A47" s="31"/>
      <c r="B47" s="32"/>
      <c r="C47" s="33"/>
      <c r="D47" s="32"/>
      <c r="E47" s="47"/>
    </row>
    <row r="48" spans="1:5" s="189" customFormat="1" ht="12.75">
      <c r="A48" s="31"/>
      <c r="B48" s="32">
        <v>90015</v>
      </c>
      <c r="C48" s="33"/>
      <c r="D48" s="135" t="s">
        <v>121</v>
      </c>
      <c r="E48" s="6">
        <f>SUM(E49:E50)</f>
        <v>39773</v>
      </c>
    </row>
    <row r="49" spans="1:5" s="67" customFormat="1" ht="12.75">
      <c r="A49" s="39"/>
      <c r="B49" s="40"/>
      <c r="C49" s="53" t="s">
        <v>134</v>
      </c>
      <c r="D49" s="58" t="s">
        <v>79</v>
      </c>
      <c r="E49" s="48">
        <v>33200</v>
      </c>
    </row>
    <row r="50" spans="1:5" s="67" customFormat="1" ht="12.75">
      <c r="A50" s="39"/>
      <c r="B50" s="40"/>
      <c r="C50" s="53" t="s">
        <v>175</v>
      </c>
      <c r="D50" s="311" t="s">
        <v>81</v>
      </c>
      <c r="E50" s="224">
        <v>6573</v>
      </c>
    </row>
    <row r="51" spans="1:5" s="189" customFormat="1" ht="9" customHeight="1" thickBot="1">
      <c r="A51" s="57"/>
      <c r="B51" s="53"/>
      <c r="C51" s="53"/>
      <c r="D51" s="58"/>
      <c r="E51" s="49"/>
    </row>
    <row r="52" spans="1:5" s="189" customFormat="1" ht="16.5" thickBot="1" thickTop="1">
      <c r="A52" s="387" t="s">
        <v>23</v>
      </c>
      <c r="B52" s="388"/>
      <c r="C52" s="388"/>
      <c r="D52" s="388"/>
      <c r="E52" s="231">
        <f>SUM(E4,E14,E20,E46)</f>
        <v>1458484</v>
      </c>
    </row>
    <row r="53" spans="2:3" s="189" customFormat="1" ht="13.5" thickTop="1">
      <c r="B53" s="190"/>
      <c r="C53" s="191"/>
    </row>
    <row r="54" spans="1:4" s="189" customFormat="1" ht="12.75">
      <c r="A54" s="61"/>
      <c r="B54" s="62"/>
      <c r="C54" s="71"/>
      <c r="D54" s="61"/>
    </row>
    <row r="55" spans="1:4" s="189" customFormat="1" ht="12.75">
      <c r="A55" s="61"/>
      <c r="B55" s="62"/>
      <c r="C55" s="71"/>
      <c r="D55" s="61"/>
    </row>
    <row r="56" spans="1:4" s="189" customFormat="1" ht="12.75">
      <c r="A56" s="61"/>
      <c r="B56" s="62"/>
      <c r="C56" s="71"/>
      <c r="D56" s="61"/>
    </row>
    <row r="57" spans="1:4" s="189" customFormat="1" ht="12.75">
      <c r="A57" s="61"/>
      <c r="B57" s="62"/>
      <c r="C57" s="71"/>
      <c r="D57" s="61"/>
    </row>
    <row r="58" spans="1:4" s="189" customFormat="1" ht="12.75">
      <c r="A58" s="61"/>
      <c r="B58" s="62"/>
      <c r="C58" s="71"/>
      <c r="D58" s="61"/>
    </row>
    <row r="59" spans="1:4" s="189" customFormat="1" ht="12.75">
      <c r="A59" s="61"/>
      <c r="B59" s="62"/>
      <c r="C59" s="71"/>
      <c r="D59" s="61"/>
    </row>
    <row r="60" spans="1:4" s="189" customFormat="1" ht="12.75">
      <c r="A60" s="61"/>
      <c r="B60" s="62"/>
      <c r="C60" s="71"/>
      <c r="D60" s="61"/>
    </row>
    <row r="61" spans="1:4" s="189" customFormat="1" ht="12.75">
      <c r="A61" s="61"/>
      <c r="B61" s="62"/>
      <c r="C61" s="71"/>
      <c r="D61" s="61"/>
    </row>
    <row r="62" spans="1:4" s="189" customFormat="1" ht="12.75">
      <c r="A62" s="61"/>
      <c r="B62" s="62"/>
      <c r="C62" s="71"/>
      <c r="D62" s="61"/>
    </row>
    <row r="63" spans="1:4" s="189" customFormat="1" ht="12.75">
      <c r="A63" s="61"/>
      <c r="B63" s="62"/>
      <c r="C63" s="71"/>
      <c r="D63" s="61"/>
    </row>
    <row r="64" spans="1:4" s="189" customFormat="1" ht="12.75">
      <c r="A64" s="61"/>
      <c r="B64" s="62"/>
      <c r="C64" s="71"/>
      <c r="D64" s="61"/>
    </row>
    <row r="65" spans="1:4" s="189" customFormat="1" ht="12.75">
      <c r="A65" s="61"/>
      <c r="B65" s="62"/>
      <c r="C65" s="71"/>
      <c r="D65" s="61"/>
    </row>
    <row r="66" spans="1:4" s="189" customFormat="1" ht="12.75">
      <c r="A66" s="61"/>
      <c r="B66" s="62"/>
      <c r="C66" s="71"/>
      <c r="D66" s="61"/>
    </row>
    <row r="67" spans="1:4" s="189" customFormat="1" ht="12.75">
      <c r="A67" s="61"/>
      <c r="B67" s="62"/>
      <c r="C67" s="71"/>
      <c r="D67" s="61"/>
    </row>
    <row r="68" spans="1:4" s="189" customFormat="1" ht="12.75">
      <c r="A68" s="61"/>
      <c r="B68" s="62"/>
      <c r="C68" s="71"/>
      <c r="D68" s="61"/>
    </row>
    <row r="69" spans="1:4" s="189" customFormat="1" ht="12.75">
      <c r="A69" s="61"/>
      <c r="B69" s="62"/>
      <c r="C69" s="71"/>
      <c r="D69" s="61"/>
    </row>
    <row r="70" spans="1:4" s="189" customFormat="1" ht="12.75">
      <c r="A70" s="61"/>
      <c r="B70" s="62"/>
      <c r="C70" s="71"/>
      <c r="D70" s="61"/>
    </row>
    <row r="71" spans="1:4" s="189" customFormat="1" ht="12.75">
      <c r="A71" s="61"/>
      <c r="B71" s="62"/>
      <c r="C71" s="71"/>
      <c r="D71" s="61"/>
    </row>
    <row r="72" spans="1:4" s="189" customFormat="1" ht="12.75">
      <c r="A72" s="61"/>
      <c r="B72" s="62"/>
      <c r="C72" s="71"/>
      <c r="D72" s="61"/>
    </row>
    <row r="73" spans="1:4" s="189" customFormat="1" ht="12.75">
      <c r="A73" s="61"/>
      <c r="B73" s="62"/>
      <c r="C73" s="71"/>
      <c r="D73" s="61"/>
    </row>
    <row r="74" spans="1:4" s="189" customFormat="1" ht="12.75">
      <c r="A74" s="61"/>
      <c r="B74" s="62"/>
      <c r="C74" s="71"/>
      <c r="D74" s="61"/>
    </row>
    <row r="75" spans="1:4" s="189" customFormat="1" ht="12.75">
      <c r="A75" s="61"/>
      <c r="B75" s="62"/>
      <c r="C75" s="71"/>
      <c r="D75" s="61"/>
    </row>
    <row r="76" spans="1:4" s="189" customFormat="1" ht="12.75">
      <c r="A76" s="61"/>
      <c r="B76" s="62"/>
      <c r="C76" s="71"/>
      <c r="D76" s="61"/>
    </row>
    <row r="77" spans="1:4" s="189" customFormat="1" ht="12.75">
      <c r="A77" s="61"/>
      <c r="B77" s="62"/>
      <c r="C77" s="71"/>
      <c r="D77" s="61"/>
    </row>
    <row r="78" spans="1:4" s="189" customFormat="1" ht="12.75">
      <c r="A78" s="61"/>
      <c r="B78" s="62"/>
      <c r="C78" s="71"/>
      <c r="D78" s="61"/>
    </row>
    <row r="79" spans="1:4" s="189" customFormat="1" ht="12.75">
      <c r="A79" s="61"/>
      <c r="B79" s="62"/>
      <c r="C79" s="71"/>
      <c r="D79" s="61"/>
    </row>
    <row r="80" spans="1:4" s="189" customFormat="1" ht="12.75">
      <c r="A80" s="61"/>
      <c r="B80" s="62"/>
      <c r="C80" s="71"/>
      <c r="D80" s="61"/>
    </row>
    <row r="81" spans="1:4" s="189" customFormat="1" ht="12.75">
      <c r="A81" s="61"/>
      <c r="B81" s="62"/>
      <c r="C81" s="71"/>
      <c r="D81" s="61"/>
    </row>
    <row r="82" spans="1:4" s="66" customFormat="1" ht="12.75">
      <c r="A82" s="61"/>
      <c r="B82" s="62"/>
      <c r="C82" s="71"/>
      <c r="D82" s="61"/>
    </row>
    <row r="83" spans="1:4" s="67" customFormat="1" ht="12.75">
      <c r="A83" s="61"/>
      <c r="B83" s="62"/>
      <c r="C83" s="71"/>
      <c r="D83" s="61"/>
    </row>
    <row r="84" spans="1:4" s="67" customFormat="1" ht="12.75">
      <c r="A84" s="61"/>
      <c r="B84" s="62"/>
      <c r="C84" s="71"/>
      <c r="D84" s="61"/>
    </row>
    <row r="85" spans="1:4" s="67" customFormat="1" ht="12.75">
      <c r="A85" s="61"/>
      <c r="B85" s="62"/>
      <c r="C85" s="71"/>
      <c r="D85" s="61"/>
    </row>
    <row r="86" spans="1:4" s="67" customFormat="1" ht="12.75">
      <c r="A86" s="61"/>
      <c r="B86" s="62"/>
      <c r="C86" s="71"/>
      <c r="D86" s="61"/>
    </row>
    <row r="87" spans="1:4" s="67" customFormat="1" ht="12.75">
      <c r="A87" s="61"/>
      <c r="B87" s="62"/>
      <c r="C87" s="71"/>
      <c r="D87" s="61"/>
    </row>
    <row r="88" spans="1:4" s="67" customFormat="1" ht="12.75">
      <c r="A88" s="61"/>
      <c r="B88" s="62"/>
      <c r="C88" s="71"/>
      <c r="D88" s="61"/>
    </row>
    <row r="89" spans="1:4" s="67" customFormat="1" ht="12.75">
      <c r="A89" s="61"/>
      <c r="B89" s="62"/>
      <c r="C89" s="71"/>
      <c r="D89" s="61"/>
    </row>
    <row r="90" spans="1:4" s="67" customFormat="1" ht="12.75">
      <c r="A90" s="61"/>
      <c r="B90" s="62"/>
      <c r="C90" s="71"/>
      <c r="D90" s="61"/>
    </row>
    <row r="91" spans="1:4" s="67" customFormat="1" ht="12.75">
      <c r="A91" s="61"/>
      <c r="B91" s="62"/>
      <c r="C91" s="71"/>
      <c r="D91" s="61"/>
    </row>
    <row r="92" spans="1:4" s="67" customFormat="1" ht="12.75">
      <c r="A92" s="61"/>
      <c r="B92" s="62"/>
      <c r="C92" s="71"/>
      <c r="D92" s="61"/>
    </row>
    <row r="93" spans="1:4" s="67" customFormat="1" ht="12.75">
      <c r="A93" s="61"/>
      <c r="B93" s="62"/>
      <c r="C93" s="71"/>
      <c r="D93" s="61"/>
    </row>
    <row r="94" spans="1:4" s="67" customFormat="1" ht="12.75">
      <c r="A94" s="61"/>
      <c r="B94" s="62"/>
      <c r="C94" s="71"/>
      <c r="D94" s="61"/>
    </row>
    <row r="95" spans="1:4" s="67" customFormat="1" ht="12.75">
      <c r="A95" s="61"/>
      <c r="B95" s="62"/>
      <c r="C95" s="71"/>
      <c r="D95" s="61"/>
    </row>
    <row r="96" spans="1:4" s="67" customFormat="1" ht="12.75">
      <c r="A96" s="61"/>
      <c r="B96" s="62"/>
      <c r="C96" s="71"/>
      <c r="D96" s="61"/>
    </row>
    <row r="97" spans="1:4" s="67" customFormat="1" ht="12.75">
      <c r="A97" s="61"/>
      <c r="B97" s="62"/>
      <c r="C97" s="71"/>
      <c r="D97" s="61"/>
    </row>
    <row r="98" spans="1:4" s="67" customFormat="1" ht="12.75">
      <c r="A98" s="61"/>
      <c r="B98" s="62"/>
      <c r="C98" s="71"/>
      <c r="D98" s="61"/>
    </row>
    <row r="99" spans="1:4" s="67" customFormat="1" ht="12.75">
      <c r="A99" s="61"/>
      <c r="B99" s="62"/>
      <c r="C99" s="71"/>
      <c r="D99" s="61"/>
    </row>
    <row r="100" spans="1:4" s="67" customFormat="1" ht="12.75">
      <c r="A100" s="61"/>
      <c r="B100" s="62"/>
      <c r="C100" s="71"/>
      <c r="D100" s="61"/>
    </row>
    <row r="101" spans="1:4" s="67" customFormat="1" ht="12.75">
      <c r="A101" s="61"/>
      <c r="B101" s="62"/>
      <c r="C101" s="71"/>
      <c r="D101" s="61"/>
    </row>
    <row r="102" spans="1:4" s="67" customFormat="1" ht="12.75">
      <c r="A102" s="61"/>
      <c r="B102" s="62"/>
      <c r="C102" s="71"/>
      <c r="D102" s="61"/>
    </row>
    <row r="103" spans="1:4" s="67" customFormat="1" ht="12.75">
      <c r="A103" s="61"/>
      <c r="B103" s="62"/>
      <c r="C103" s="71"/>
      <c r="D103" s="61"/>
    </row>
    <row r="104" spans="1:4" s="67" customFormat="1" ht="12.75">
      <c r="A104" s="61"/>
      <c r="B104" s="62"/>
      <c r="C104" s="71"/>
      <c r="D104" s="61"/>
    </row>
    <row r="105" spans="1:4" s="67" customFormat="1" ht="12.75">
      <c r="A105" s="61"/>
      <c r="B105" s="62"/>
      <c r="C105" s="71"/>
      <c r="D105" s="61"/>
    </row>
    <row r="106" spans="1:4" s="67" customFormat="1" ht="12.75">
      <c r="A106" s="61"/>
      <c r="B106" s="62"/>
      <c r="C106" s="71"/>
      <c r="D106" s="61"/>
    </row>
    <row r="107" spans="1:4" s="67" customFormat="1" ht="12.75">
      <c r="A107" s="61"/>
      <c r="B107" s="62"/>
      <c r="C107" s="71"/>
      <c r="D107" s="61"/>
    </row>
    <row r="108" spans="1:4" s="67" customFormat="1" ht="12.75">
      <c r="A108" s="61"/>
      <c r="B108" s="62"/>
      <c r="C108" s="71"/>
      <c r="D108" s="61"/>
    </row>
    <row r="109" spans="1:4" s="67" customFormat="1" ht="12.75">
      <c r="A109" s="61"/>
      <c r="B109" s="62"/>
      <c r="C109" s="71"/>
      <c r="D109" s="61"/>
    </row>
    <row r="110" spans="1:4" s="67" customFormat="1" ht="12.75">
      <c r="A110" s="61"/>
      <c r="B110" s="62"/>
      <c r="C110" s="71"/>
      <c r="D110" s="61"/>
    </row>
    <row r="111" spans="1:4" s="67" customFormat="1" ht="12.75">
      <c r="A111" s="61"/>
      <c r="B111" s="62"/>
      <c r="C111" s="71"/>
      <c r="D111" s="61"/>
    </row>
    <row r="112" spans="1:4" s="67" customFormat="1" ht="12.75">
      <c r="A112" s="61"/>
      <c r="B112" s="62"/>
      <c r="C112" s="71"/>
      <c r="D112" s="61"/>
    </row>
    <row r="113" spans="1:4" s="67" customFormat="1" ht="12.75">
      <c r="A113" s="61"/>
      <c r="B113" s="62"/>
      <c r="C113" s="71"/>
      <c r="D113" s="61"/>
    </row>
    <row r="114" spans="1:4" s="67" customFormat="1" ht="12.75">
      <c r="A114" s="61"/>
      <c r="B114" s="62"/>
      <c r="C114" s="71"/>
      <c r="D114" s="61"/>
    </row>
    <row r="115" spans="1:4" s="67" customFormat="1" ht="12.75">
      <c r="A115" s="61"/>
      <c r="B115" s="62"/>
      <c r="C115" s="71"/>
      <c r="D115" s="61"/>
    </row>
    <row r="116" spans="1:4" s="67" customFormat="1" ht="12.75">
      <c r="A116" s="61"/>
      <c r="B116" s="62"/>
      <c r="C116" s="71"/>
      <c r="D116" s="61"/>
    </row>
    <row r="117" spans="1:4" s="67" customFormat="1" ht="12.75">
      <c r="A117" s="61"/>
      <c r="B117" s="62"/>
      <c r="C117" s="71"/>
      <c r="D117" s="61"/>
    </row>
    <row r="118" spans="1:4" s="67" customFormat="1" ht="12.75">
      <c r="A118" s="61"/>
      <c r="B118" s="62"/>
      <c r="C118" s="71"/>
      <c r="D118" s="61"/>
    </row>
    <row r="119" spans="1:4" s="67" customFormat="1" ht="12.75">
      <c r="A119" s="61"/>
      <c r="B119" s="62"/>
      <c r="C119" s="71"/>
      <c r="D119" s="61"/>
    </row>
    <row r="120" spans="1:4" s="67" customFormat="1" ht="12.75">
      <c r="A120" s="61"/>
      <c r="B120" s="62"/>
      <c r="C120" s="71"/>
      <c r="D120" s="61"/>
    </row>
    <row r="121" spans="1:4" s="67" customFormat="1" ht="12.75">
      <c r="A121" s="61"/>
      <c r="B121" s="62"/>
      <c r="C121" s="71"/>
      <c r="D121" s="61"/>
    </row>
    <row r="122" spans="1:4" s="189" customFormat="1" ht="12.75">
      <c r="A122" s="61"/>
      <c r="B122" s="62"/>
      <c r="C122" s="71"/>
      <c r="D122" s="61"/>
    </row>
    <row r="123" spans="1:4" s="189" customFormat="1" ht="12.75">
      <c r="A123" s="61"/>
      <c r="B123" s="62"/>
      <c r="C123" s="71"/>
      <c r="D123" s="61"/>
    </row>
    <row r="124" spans="1:4" s="189" customFormat="1" ht="12.75">
      <c r="A124" s="61"/>
      <c r="B124" s="62"/>
      <c r="C124" s="71"/>
      <c r="D124" s="61"/>
    </row>
    <row r="125" spans="1:4" s="189" customFormat="1" ht="12.75">
      <c r="A125" s="61"/>
      <c r="B125" s="62"/>
      <c r="C125" s="71"/>
      <c r="D125" s="61"/>
    </row>
    <row r="126" spans="1:4" s="189" customFormat="1" ht="12.75">
      <c r="A126" s="61"/>
      <c r="B126" s="62"/>
      <c r="C126" s="71"/>
      <c r="D126" s="61"/>
    </row>
    <row r="127" spans="1:4" s="189" customFormat="1" ht="12.75">
      <c r="A127" s="61"/>
      <c r="B127" s="62"/>
      <c r="C127" s="71"/>
      <c r="D127" s="61"/>
    </row>
    <row r="128" spans="1:4" s="189" customFormat="1" ht="12.75">
      <c r="A128" s="61"/>
      <c r="B128" s="62"/>
      <c r="C128" s="71"/>
      <c r="D128" s="61"/>
    </row>
    <row r="129" spans="1:4" s="189" customFormat="1" ht="12.75">
      <c r="A129" s="61"/>
      <c r="B129" s="62"/>
      <c r="C129" s="71"/>
      <c r="D129" s="61"/>
    </row>
    <row r="130" spans="1:4" s="189" customFormat="1" ht="12.75">
      <c r="A130" s="61"/>
      <c r="B130" s="62"/>
      <c r="C130" s="71"/>
      <c r="D130" s="61"/>
    </row>
    <row r="131" spans="1:4" s="189" customFormat="1" ht="12.75">
      <c r="A131" s="61"/>
      <c r="B131" s="62"/>
      <c r="C131" s="71"/>
      <c r="D131" s="61"/>
    </row>
    <row r="132" spans="1:4" s="189" customFormat="1" ht="12.75">
      <c r="A132" s="61"/>
      <c r="B132" s="62"/>
      <c r="C132" s="71"/>
      <c r="D132" s="61"/>
    </row>
    <row r="133" spans="1:4" s="189" customFormat="1" ht="12.75">
      <c r="A133" s="61"/>
      <c r="B133" s="62"/>
      <c r="C133" s="71"/>
      <c r="D133" s="61"/>
    </row>
    <row r="134" spans="1:4" s="189" customFormat="1" ht="12.75">
      <c r="A134" s="61"/>
      <c r="B134" s="62"/>
      <c r="C134" s="71"/>
      <c r="D134" s="61"/>
    </row>
    <row r="135" spans="1:4" s="189" customFormat="1" ht="12.75">
      <c r="A135" s="61"/>
      <c r="B135" s="62"/>
      <c r="C135" s="71"/>
      <c r="D135" s="61"/>
    </row>
    <row r="136" spans="1:4" s="189" customFormat="1" ht="12.75">
      <c r="A136" s="61"/>
      <c r="B136" s="62"/>
      <c r="C136" s="71"/>
      <c r="D136" s="61"/>
    </row>
    <row r="137" spans="1:4" s="189" customFormat="1" ht="12.75">
      <c r="A137" s="61"/>
      <c r="B137" s="62"/>
      <c r="C137" s="71"/>
      <c r="D137" s="61"/>
    </row>
    <row r="138" spans="1:4" s="189" customFormat="1" ht="12.75">
      <c r="A138" s="61"/>
      <c r="B138" s="62"/>
      <c r="C138" s="71"/>
      <c r="D138" s="61"/>
    </row>
    <row r="139" spans="1:4" s="189" customFormat="1" ht="12.75">
      <c r="A139" s="61"/>
      <c r="B139" s="62"/>
      <c r="C139" s="71"/>
      <c r="D139" s="61"/>
    </row>
    <row r="140" spans="1:4" s="189" customFormat="1" ht="12.75">
      <c r="A140" s="61"/>
      <c r="B140" s="62"/>
      <c r="C140" s="71"/>
      <c r="D140" s="61"/>
    </row>
    <row r="141" spans="1:4" s="189" customFormat="1" ht="12.75">
      <c r="A141" s="61"/>
      <c r="B141" s="62"/>
      <c r="C141" s="71"/>
      <c r="D141" s="61"/>
    </row>
    <row r="142" spans="1:4" s="189" customFormat="1" ht="12.75">
      <c r="A142" s="61"/>
      <c r="B142" s="62"/>
      <c r="C142" s="71"/>
      <c r="D142" s="61"/>
    </row>
    <row r="143" spans="1:4" s="189" customFormat="1" ht="12.75">
      <c r="A143" s="61"/>
      <c r="B143" s="62"/>
      <c r="C143" s="71"/>
      <c r="D143" s="61"/>
    </row>
    <row r="144" spans="1:4" s="189" customFormat="1" ht="12.75">
      <c r="A144" s="61"/>
      <c r="B144" s="62"/>
      <c r="C144" s="71"/>
      <c r="D144" s="61"/>
    </row>
    <row r="145" spans="1:4" s="189" customFormat="1" ht="12.75">
      <c r="A145" s="61"/>
      <c r="B145" s="62"/>
      <c r="C145" s="71"/>
      <c r="D145" s="61"/>
    </row>
    <row r="146" spans="1:4" s="189" customFormat="1" ht="12.75">
      <c r="A146" s="61"/>
      <c r="B146" s="62"/>
      <c r="C146" s="71"/>
      <c r="D146" s="61"/>
    </row>
    <row r="147" spans="1:4" s="189" customFormat="1" ht="12.75">
      <c r="A147" s="61"/>
      <c r="B147" s="62"/>
      <c r="C147" s="71"/>
      <c r="D147" s="61"/>
    </row>
    <row r="148" spans="1:4" s="189" customFormat="1" ht="59.25" customHeight="1">
      <c r="A148" s="61"/>
      <c r="B148" s="62"/>
      <c r="C148" s="71"/>
      <c r="D148" s="61"/>
    </row>
    <row r="149" spans="1:4" s="189" customFormat="1" ht="12.75">
      <c r="A149" s="61"/>
      <c r="B149" s="62"/>
      <c r="C149" s="71"/>
      <c r="D149" s="61"/>
    </row>
    <row r="150" spans="1:4" s="189" customFormat="1" ht="12.75">
      <c r="A150" s="61"/>
      <c r="B150" s="62"/>
      <c r="C150" s="71"/>
      <c r="D150" s="61"/>
    </row>
    <row r="151" spans="1:4" s="189" customFormat="1" ht="12.75">
      <c r="A151" s="61"/>
      <c r="B151" s="62"/>
      <c r="C151" s="71"/>
      <c r="D151" s="61"/>
    </row>
    <row r="152" spans="1:4" s="189" customFormat="1" ht="12.75">
      <c r="A152" s="61"/>
      <c r="B152" s="62"/>
      <c r="C152" s="71"/>
      <c r="D152" s="61"/>
    </row>
    <row r="153" spans="1:4" s="189" customFormat="1" ht="12.75">
      <c r="A153" s="61"/>
      <c r="B153" s="62"/>
      <c r="C153" s="71"/>
      <c r="D153" s="61"/>
    </row>
    <row r="154" spans="1:4" s="189" customFormat="1" ht="12.75">
      <c r="A154" s="61"/>
      <c r="B154" s="62"/>
      <c r="C154" s="71"/>
      <c r="D154" s="61"/>
    </row>
    <row r="155" spans="1:4" s="189" customFormat="1" ht="12.75">
      <c r="A155" s="61"/>
      <c r="B155" s="62"/>
      <c r="C155" s="71"/>
      <c r="D155" s="61"/>
    </row>
    <row r="156" spans="1:4" s="189" customFormat="1" ht="12.75">
      <c r="A156" s="61"/>
      <c r="B156" s="62"/>
      <c r="C156" s="71"/>
      <c r="D156" s="61"/>
    </row>
    <row r="157" spans="1:4" s="189" customFormat="1" ht="12.75">
      <c r="A157" s="61"/>
      <c r="B157" s="62"/>
      <c r="C157" s="71"/>
      <c r="D157" s="61"/>
    </row>
    <row r="158" spans="1:4" s="189" customFormat="1" ht="12.75">
      <c r="A158" s="61"/>
      <c r="B158" s="62"/>
      <c r="C158" s="71"/>
      <c r="D158" s="61"/>
    </row>
    <row r="159" spans="1:4" s="189" customFormat="1" ht="12.75">
      <c r="A159" s="61"/>
      <c r="B159" s="62"/>
      <c r="C159" s="71"/>
      <c r="D159" s="61"/>
    </row>
    <row r="160" spans="1:4" s="189" customFormat="1" ht="12.75">
      <c r="A160" s="61"/>
      <c r="B160" s="62"/>
      <c r="C160" s="71"/>
      <c r="D160" s="61"/>
    </row>
    <row r="161" spans="1:4" s="189" customFormat="1" ht="12.75">
      <c r="A161" s="61"/>
      <c r="B161" s="62"/>
      <c r="C161" s="71"/>
      <c r="D161" s="61"/>
    </row>
    <row r="162" spans="1:4" s="189" customFormat="1" ht="12.75">
      <c r="A162" s="61"/>
      <c r="B162" s="62"/>
      <c r="C162" s="71"/>
      <c r="D162" s="61"/>
    </row>
    <row r="163" spans="1:4" s="189" customFormat="1" ht="12.75">
      <c r="A163" s="61"/>
      <c r="B163" s="62"/>
      <c r="C163" s="71"/>
      <c r="D163" s="61"/>
    </row>
    <row r="164" spans="1:4" s="189" customFormat="1" ht="12.75">
      <c r="A164" s="61"/>
      <c r="B164" s="62"/>
      <c r="C164" s="71"/>
      <c r="D164" s="61"/>
    </row>
    <row r="165" spans="1:4" s="189" customFormat="1" ht="12.75">
      <c r="A165" s="61"/>
      <c r="B165" s="62"/>
      <c r="C165" s="71"/>
      <c r="D165" s="61"/>
    </row>
    <row r="166" spans="1:4" s="189" customFormat="1" ht="12.75">
      <c r="A166" s="61"/>
      <c r="B166" s="62"/>
      <c r="C166" s="71"/>
      <c r="D166" s="61"/>
    </row>
    <row r="167" spans="1:4" s="189" customFormat="1" ht="12.75">
      <c r="A167" s="61"/>
      <c r="B167" s="62"/>
      <c r="C167" s="71"/>
      <c r="D167" s="61"/>
    </row>
    <row r="168" spans="1:4" s="189" customFormat="1" ht="12.75">
      <c r="A168" s="61"/>
      <c r="B168" s="62"/>
      <c r="C168" s="71"/>
      <c r="D168" s="61"/>
    </row>
    <row r="169" spans="1:4" s="189" customFormat="1" ht="12.75">
      <c r="A169" s="61"/>
      <c r="B169" s="62"/>
      <c r="C169" s="71"/>
      <c r="D169" s="61"/>
    </row>
    <row r="170" spans="1:4" s="189" customFormat="1" ht="12.75">
      <c r="A170" s="61"/>
      <c r="B170" s="62"/>
      <c r="C170" s="71"/>
      <c r="D170" s="61"/>
    </row>
    <row r="171" spans="1:4" s="189" customFormat="1" ht="12.75">
      <c r="A171" s="61"/>
      <c r="B171" s="62"/>
      <c r="C171" s="71"/>
      <c r="D171" s="61"/>
    </row>
    <row r="172" spans="1:4" s="189" customFormat="1" ht="12.75">
      <c r="A172" s="61"/>
      <c r="B172" s="62"/>
      <c r="C172" s="71"/>
      <c r="D172" s="61"/>
    </row>
    <row r="173" spans="1:4" s="189" customFormat="1" ht="12.75">
      <c r="A173" s="61"/>
      <c r="B173" s="62"/>
      <c r="C173" s="71"/>
      <c r="D173" s="61"/>
    </row>
    <row r="174" spans="1:4" s="189" customFormat="1" ht="12.75">
      <c r="A174" s="61"/>
      <c r="B174" s="62"/>
      <c r="C174" s="71"/>
      <c r="D174" s="61"/>
    </row>
    <row r="175" spans="1:4" s="189" customFormat="1" ht="12.75">
      <c r="A175" s="61"/>
      <c r="B175" s="62"/>
      <c r="C175" s="71"/>
      <c r="D175" s="61"/>
    </row>
    <row r="176" spans="1:4" s="189" customFormat="1" ht="12.75">
      <c r="A176" s="61"/>
      <c r="B176" s="62"/>
      <c r="C176" s="71"/>
      <c r="D176" s="61"/>
    </row>
    <row r="177" spans="1:4" s="189" customFormat="1" ht="12.75">
      <c r="A177" s="61"/>
      <c r="B177" s="62"/>
      <c r="C177" s="71"/>
      <c r="D177" s="61"/>
    </row>
    <row r="178" spans="1:4" s="189" customFormat="1" ht="12.75">
      <c r="A178" s="61"/>
      <c r="B178" s="62"/>
      <c r="C178" s="71"/>
      <c r="D178" s="61"/>
    </row>
    <row r="179" spans="1:4" s="189" customFormat="1" ht="12.75">
      <c r="A179" s="61"/>
      <c r="B179" s="62"/>
      <c r="C179" s="71"/>
      <c r="D179" s="61"/>
    </row>
    <row r="180" spans="1:4" s="189" customFormat="1" ht="12.75">
      <c r="A180" s="61"/>
      <c r="B180" s="62"/>
      <c r="C180" s="71"/>
      <c r="D180" s="61"/>
    </row>
    <row r="181" spans="1:4" s="189" customFormat="1" ht="12.75">
      <c r="A181" s="61"/>
      <c r="B181" s="62"/>
      <c r="C181" s="71"/>
      <c r="D181" s="61"/>
    </row>
    <row r="182" spans="1:4" s="189" customFormat="1" ht="12.75">
      <c r="A182" s="61"/>
      <c r="B182" s="62"/>
      <c r="C182" s="71"/>
      <c r="D182" s="61"/>
    </row>
    <row r="183" spans="1:4" s="189" customFormat="1" ht="12.75">
      <c r="A183" s="61"/>
      <c r="B183" s="62"/>
      <c r="C183" s="71"/>
      <c r="D183" s="61"/>
    </row>
    <row r="184" spans="1:4" s="189" customFormat="1" ht="12.75">
      <c r="A184" s="61"/>
      <c r="B184" s="62"/>
      <c r="C184" s="71"/>
      <c r="D184" s="61"/>
    </row>
    <row r="185" spans="1:4" s="189" customFormat="1" ht="12.75">
      <c r="A185" s="61"/>
      <c r="B185" s="62"/>
      <c r="C185" s="71"/>
      <c r="D185" s="61"/>
    </row>
    <row r="186" spans="1:4" s="189" customFormat="1" ht="12.75">
      <c r="A186" s="61"/>
      <c r="B186" s="62"/>
      <c r="C186" s="71"/>
      <c r="D186" s="61"/>
    </row>
    <row r="187" spans="1:4" s="189" customFormat="1" ht="12.75">
      <c r="A187" s="61"/>
      <c r="B187" s="62"/>
      <c r="C187" s="71"/>
      <c r="D187" s="61"/>
    </row>
    <row r="188" spans="1:4" s="189" customFormat="1" ht="12.75">
      <c r="A188" s="61"/>
      <c r="B188" s="62"/>
      <c r="C188" s="71"/>
      <c r="D188" s="61"/>
    </row>
    <row r="189" spans="1:4" s="189" customFormat="1" ht="12.75">
      <c r="A189" s="61"/>
      <c r="B189" s="62"/>
      <c r="C189" s="71"/>
      <c r="D189" s="61"/>
    </row>
    <row r="190" spans="1:4" s="189" customFormat="1" ht="12.75">
      <c r="A190" s="61"/>
      <c r="B190" s="62"/>
      <c r="C190" s="71"/>
      <c r="D190" s="61"/>
    </row>
    <row r="191" spans="1:4" s="189" customFormat="1" ht="12.75">
      <c r="A191" s="61"/>
      <c r="B191" s="62"/>
      <c r="C191" s="71"/>
      <c r="D191" s="61"/>
    </row>
    <row r="192" spans="1:4" s="189" customFormat="1" ht="12.75">
      <c r="A192" s="61"/>
      <c r="B192" s="62"/>
      <c r="C192" s="71"/>
      <c r="D192" s="61"/>
    </row>
    <row r="193" spans="1:4" s="189" customFormat="1" ht="12.75">
      <c r="A193" s="61"/>
      <c r="B193" s="62"/>
      <c r="C193" s="71"/>
      <c r="D193" s="61"/>
    </row>
    <row r="194" spans="1:4" s="189" customFormat="1" ht="12.75">
      <c r="A194" s="61"/>
      <c r="B194" s="62"/>
      <c r="C194" s="71"/>
      <c r="D194" s="61"/>
    </row>
    <row r="195" spans="1:4" s="189" customFormat="1" ht="12.75">
      <c r="A195" s="61"/>
      <c r="B195" s="62"/>
      <c r="C195" s="71"/>
      <c r="D195" s="61"/>
    </row>
    <row r="196" spans="1:4" s="189" customFormat="1" ht="12.75">
      <c r="A196" s="61"/>
      <c r="B196" s="62"/>
      <c r="C196" s="71"/>
      <c r="D196" s="61"/>
    </row>
    <row r="197" spans="1:4" s="189" customFormat="1" ht="12.75">
      <c r="A197" s="61"/>
      <c r="B197" s="62"/>
      <c r="C197" s="71"/>
      <c r="D197" s="61"/>
    </row>
    <row r="198" spans="1:4" s="189" customFormat="1" ht="12.75">
      <c r="A198" s="61"/>
      <c r="B198" s="62"/>
      <c r="C198" s="71"/>
      <c r="D198" s="61"/>
    </row>
    <row r="199" spans="1:4" s="189" customFormat="1" ht="12.75">
      <c r="A199" s="61"/>
      <c r="B199" s="62"/>
      <c r="C199" s="71"/>
      <c r="D199" s="61"/>
    </row>
    <row r="200" spans="1:4" s="189" customFormat="1" ht="12.75">
      <c r="A200" s="61"/>
      <c r="B200" s="62"/>
      <c r="C200" s="71"/>
      <c r="D200" s="61"/>
    </row>
    <row r="201" spans="1:4" s="189" customFormat="1" ht="12.75">
      <c r="A201" s="61"/>
      <c r="B201" s="62"/>
      <c r="C201" s="71"/>
      <c r="D201" s="61"/>
    </row>
    <row r="202" spans="1:4" s="189" customFormat="1" ht="12.75">
      <c r="A202" s="61"/>
      <c r="B202" s="62"/>
      <c r="C202" s="71"/>
      <c r="D202" s="61"/>
    </row>
    <row r="203" spans="1:4" s="189" customFormat="1" ht="12.75">
      <c r="A203" s="61"/>
      <c r="B203" s="62"/>
      <c r="C203" s="71"/>
      <c r="D203" s="61"/>
    </row>
    <row r="204" spans="1:4" s="189" customFormat="1" ht="12.75">
      <c r="A204" s="61"/>
      <c r="B204" s="62"/>
      <c r="C204" s="71"/>
      <c r="D204" s="61"/>
    </row>
    <row r="205" spans="1:4" s="189" customFormat="1" ht="12.75">
      <c r="A205" s="61"/>
      <c r="B205" s="62"/>
      <c r="C205" s="71"/>
      <c r="D205" s="61"/>
    </row>
    <row r="206" spans="1:4" s="189" customFormat="1" ht="12.75">
      <c r="A206" s="61"/>
      <c r="B206" s="62"/>
      <c r="C206" s="71"/>
      <c r="D206" s="61"/>
    </row>
    <row r="207" spans="1:4" s="189" customFormat="1" ht="12.75">
      <c r="A207" s="61"/>
      <c r="B207" s="62"/>
      <c r="C207" s="71"/>
      <c r="D207" s="61"/>
    </row>
    <row r="208" spans="1:4" s="189" customFormat="1" ht="12" customHeight="1">
      <c r="A208" s="61"/>
      <c r="B208" s="62"/>
      <c r="C208" s="71"/>
      <c r="D208" s="61"/>
    </row>
    <row r="209" spans="1:4" s="189" customFormat="1" ht="12.75">
      <c r="A209" s="61"/>
      <c r="B209" s="62"/>
      <c r="C209" s="71"/>
      <c r="D209" s="61"/>
    </row>
    <row r="210" spans="1:4" s="189" customFormat="1" ht="12.75">
      <c r="A210" s="61"/>
      <c r="B210" s="62"/>
      <c r="C210" s="71"/>
      <c r="D210" s="61"/>
    </row>
    <row r="211" spans="1:4" s="189" customFormat="1" ht="12.75">
      <c r="A211" s="61"/>
      <c r="B211" s="62"/>
      <c r="C211" s="71"/>
      <c r="D211" s="61"/>
    </row>
    <row r="212" spans="1:4" s="189" customFormat="1" ht="12.75">
      <c r="A212" s="61"/>
      <c r="B212" s="62"/>
      <c r="C212" s="71"/>
      <c r="D212" s="61"/>
    </row>
    <row r="213" spans="1:4" s="189" customFormat="1" ht="12.75">
      <c r="A213" s="61"/>
      <c r="B213" s="62"/>
      <c r="C213" s="71"/>
      <c r="D213" s="61"/>
    </row>
    <row r="214" spans="1:4" s="189" customFormat="1" ht="12.75">
      <c r="A214" s="61"/>
      <c r="B214" s="62"/>
      <c r="C214" s="71"/>
      <c r="D214" s="61"/>
    </row>
    <row r="215" spans="1:4" s="189" customFormat="1" ht="12.75">
      <c r="A215" s="61"/>
      <c r="B215" s="62"/>
      <c r="C215" s="71"/>
      <c r="D215" s="61"/>
    </row>
    <row r="216" spans="1:4" s="189" customFormat="1" ht="12.75">
      <c r="A216" s="61"/>
      <c r="B216" s="62"/>
      <c r="C216" s="71"/>
      <c r="D216" s="61"/>
    </row>
    <row r="217" spans="1:4" s="189" customFormat="1" ht="12.75">
      <c r="A217" s="61"/>
      <c r="B217" s="62"/>
      <c r="C217" s="71"/>
      <c r="D217" s="61"/>
    </row>
    <row r="218" spans="1:4" s="189" customFormat="1" ht="12.75">
      <c r="A218" s="61"/>
      <c r="B218" s="62"/>
      <c r="C218" s="71"/>
      <c r="D218" s="61"/>
    </row>
    <row r="219" spans="1:4" s="189" customFormat="1" ht="12.75">
      <c r="A219" s="61"/>
      <c r="B219" s="62"/>
      <c r="C219" s="71"/>
      <c r="D219" s="61"/>
    </row>
    <row r="220" spans="1:4" s="189" customFormat="1" ht="12.75">
      <c r="A220" s="61"/>
      <c r="B220" s="62"/>
      <c r="C220" s="71"/>
      <c r="D220" s="61"/>
    </row>
    <row r="221" spans="1:4" s="189" customFormat="1" ht="12.75">
      <c r="A221" s="61"/>
      <c r="B221" s="62"/>
      <c r="C221" s="71"/>
      <c r="D221" s="61"/>
    </row>
    <row r="222" spans="1:4" s="189" customFormat="1" ht="12.75">
      <c r="A222" s="61"/>
      <c r="B222" s="62"/>
      <c r="C222" s="71"/>
      <c r="D222" s="61"/>
    </row>
    <row r="223" spans="1:4" s="189" customFormat="1" ht="12.75">
      <c r="A223" s="61"/>
      <c r="B223" s="62"/>
      <c r="C223" s="71"/>
      <c r="D223" s="61"/>
    </row>
    <row r="224" spans="1:4" s="189" customFormat="1" ht="12.75">
      <c r="A224" s="61"/>
      <c r="B224" s="62"/>
      <c r="C224" s="71"/>
      <c r="D224" s="61"/>
    </row>
    <row r="225" spans="1:4" s="189" customFormat="1" ht="12.75">
      <c r="A225" s="61"/>
      <c r="B225" s="62"/>
      <c r="C225" s="71"/>
      <c r="D225" s="61"/>
    </row>
    <row r="226" spans="1:4" s="189" customFormat="1" ht="12.75">
      <c r="A226" s="61"/>
      <c r="B226" s="62"/>
      <c r="C226" s="71"/>
      <c r="D226" s="61"/>
    </row>
    <row r="227" spans="1:4" s="189" customFormat="1" ht="12.75">
      <c r="A227" s="61"/>
      <c r="B227" s="62"/>
      <c r="C227" s="71"/>
      <c r="D227" s="61"/>
    </row>
    <row r="228" spans="1:4" s="189" customFormat="1" ht="12.75">
      <c r="A228" s="61"/>
      <c r="B228" s="62"/>
      <c r="C228" s="71"/>
      <c r="D228" s="61"/>
    </row>
    <row r="229" spans="1:4" s="189" customFormat="1" ht="12.75">
      <c r="A229" s="61"/>
      <c r="B229" s="62"/>
      <c r="C229" s="71"/>
      <c r="D229" s="61"/>
    </row>
    <row r="230" spans="1:4" s="189" customFormat="1" ht="12.75">
      <c r="A230" s="61"/>
      <c r="B230" s="62"/>
      <c r="C230" s="71"/>
      <c r="D230" s="61"/>
    </row>
    <row r="231" spans="1:4" s="189" customFormat="1" ht="9" customHeight="1">
      <c r="A231" s="61"/>
      <c r="B231" s="62"/>
      <c r="C231" s="71"/>
      <c r="D231" s="61"/>
    </row>
    <row r="232" spans="1:4" s="189" customFormat="1" ht="12.75">
      <c r="A232" s="61"/>
      <c r="B232" s="62"/>
      <c r="C232" s="71"/>
      <c r="D232" s="61"/>
    </row>
    <row r="233" spans="1:4" s="189" customFormat="1" ht="12.75">
      <c r="A233" s="61"/>
      <c r="B233" s="62"/>
      <c r="C233" s="71"/>
      <c r="D233" s="61"/>
    </row>
    <row r="234" spans="1:4" s="189" customFormat="1" ht="12.75">
      <c r="A234" s="61"/>
      <c r="B234" s="62"/>
      <c r="C234" s="71"/>
      <c r="D234" s="61"/>
    </row>
    <row r="235" spans="1:4" s="189" customFormat="1" ht="12.75">
      <c r="A235" s="61"/>
      <c r="B235" s="62"/>
      <c r="C235" s="71"/>
      <c r="D235" s="61"/>
    </row>
    <row r="236" spans="1:4" s="189" customFormat="1" ht="12.75">
      <c r="A236" s="61"/>
      <c r="B236" s="62"/>
      <c r="C236" s="71"/>
      <c r="D236" s="61"/>
    </row>
    <row r="237" spans="1:4" s="189" customFormat="1" ht="12.75">
      <c r="A237" s="61"/>
      <c r="B237" s="62"/>
      <c r="C237" s="71"/>
      <c r="D237" s="61"/>
    </row>
    <row r="238" spans="1:4" s="189" customFormat="1" ht="12.75">
      <c r="A238" s="61"/>
      <c r="B238" s="62"/>
      <c r="C238" s="71"/>
      <c r="D238" s="61"/>
    </row>
    <row r="239" spans="1:4" s="189" customFormat="1" ht="12.75">
      <c r="A239" s="61"/>
      <c r="B239" s="62"/>
      <c r="C239" s="71"/>
      <c r="D239" s="61"/>
    </row>
    <row r="240" spans="1:4" s="189" customFormat="1" ht="12.75">
      <c r="A240" s="61"/>
      <c r="B240" s="62"/>
      <c r="C240" s="71"/>
      <c r="D240" s="61"/>
    </row>
    <row r="241" spans="1:4" s="189" customFormat="1" ht="12.75">
      <c r="A241" s="61"/>
      <c r="B241" s="62"/>
      <c r="C241" s="71"/>
      <c r="D241" s="61"/>
    </row>
    <row r="242" spans="1:4" s="189" customFormat="1" ht="12.75">
      <c r="A242" s="61"/>
      <c r="B242" s="62"/>
      <c r="C242" s="71"/>
      <c r="D242" s="61"/>
    </row>
    <row r="243" spans="1:7" s="189" customFormat="1" ht="7.5" customHeight="1">
      <c r="A243" s="61"/>
      <c r="B243" s="62"/>
      <c r="C243" s="71"/>
      <c r="D243" s="61"/>
      <c r="E243" s="63"/>
      <c r="F243" s="63"/>
      <c r="G243" s="69"/>
    </row>
    <row r="244" spans="1:7" s="189" customFormat="1" ht="12.75">
      <c r="A244" s="61"/>
      <c r="B244" s="62"/>
      <c r="C244" s="71"/>
      <c r="D244" s="61"/>
      <c r="E244" s="63"/>
      <c r="F244" s="63"/>
      <c r="G244" s="70"/>
    </row>
    <row r="245" spans="1:7" s="189" customFormat="1" ht="12.75">
      <c r="A245" s="61"/>
      <c r="B245" s="62"/>
      <c r="C245" s="71"/>
      <c r="D245" s="61"/>
      <c r="E245" s="63"/>
      <c r="F245" s="63"/>
      <c r="G245" s="69"/>
    </row>
    <row r="246" spans="1:7" s="189" customFormat="1" ht="6.75" customHeight="1">
      <c r="A246" s="61"/>
      <c r="B246" s="62"/>
      <c r="C246" s="71"/>
      <c r="D246" s="61"/>
      <c r="E246" s="63"/>
      <c r="F246" s="63"/>
      <c r="G246" s="70"/>
    </row>
    <row r="247" spans="1:6" s="189" customFormat="1" ht="12.75">
      <c r="A247" s="61"/>
      <c r="B247" s="62"/>
      <c r="C247" s="71"/>
      <c r="D247" s="61"/>
      <c r="E247" s="63"/>
      <c r="F247" s="63"/>
    </row>
    <row r="248" spans="1:6" s="189" customFormat="1" ht="12.75">
      <c r="A248" s="61"/>
      <c r="B248" s="62"/>
      <c r="C248" s="71"/>
      <c r="D248" s="61"/>
      <c r="E248" s="63"/>
      <c r="F248" s="63"/>
    </row>
    <row r="249" spans="1:6" s="189" customFormat="1" ht="12.75">
      <c r="A249" s="61"/>
      <c r="B249" s="62"/>
      <c r="C249" s="71"/>
      <c r="D249" s="61"/>
      <c r="E249" s="63"/>
      <c r="F249" s="63"/>
    </row>
    <row r="250" spans="1:6" s="189" customFormat="1" ht="12.75">
      <c r="A250" s="61"/>
      <c r="B250" s="62"/>
      <c r="C250" s="71"/>
      <c r="D250" s="61"/>
      <c r="E250" s="63"/>
      <c r="F250" s="63"/>
    </row>
    <row r="251" spans="1:6" s="189" customFormat="1" ht="12.75">
      <c r="A251" s="61"/>
      <c r="B251" s="62"/>
      <c r="C251" s="71"/>
      <c r="D251" s="61"/>
      <c r="E251" s="63"/>
      <c r="F251" s="63"/>
    </row>
    <row r="252" spans="1:6" s="189" customFormat="1" ht="12.75">
      <c r="A252" s="61"/>
      <c r="B252" s="62"/>
      <c r="C252" s="71"/>
      <c r="D252" s="61"/>
      <c r="E252" s="63"/>
      <c r="F252" s="63"/>
    </row>
    <row r="253" spans="1:6" s="189" customFormat="1" ht="12.75">
      <c r="A253" s="61"/>
      <c r="B253" s="62"/>
      <c r="C253" s="71"/>
      <c r="D253" s="61"/>
      <c r="E253" s="63"/>
      <c r="F253" s="63"/>
    </row>
    <row r="254" spans="1:6" s="189" customFormat="1" ht="12.75">
      <c r="A254" s="61"/>
      <c r="B254" s="62"/>
      <c r="C254" s="71"/>
      <c r="D254" s="61"/>
      <c r="E254" s="63"/>
      <c r="F254" s="63"/>
    </row>
    <row r="255" spans="1:6" s="189" customFormat="1" ht="12.75">
      <c r="A255" s="61"/>
      <c r="B255" s="62"/>
      <c r="C255" s="71"/>
      <c r="D255" s="61"/>
      <c r="E255" s="63"/>
      <c r="F255" s="63"/>
    </row>
    <row r="256" spans="1:6" s="189" customFormat="1" ht="12.75">
      <c r="A256" s="61"/>
      <c r="B256" s="62"/>
      <c r="C256" s="71"/>
      <c r="D256" s="61"/>
      <c r="E256" s="63"/>
      <c r="F256" s="63"/>
    </row>
    <row r="257" spans="1:6" s="189" customFormat="1" ht="12.75">
      <c r="A257" s="61"/>
      <c r="B257" s="62"/>
      <c r="C257" s="71"/>
      <c r="D257" s="61"/>
      <c r="E257" s="63"/>
      <c r="F257" s="63"/>
    </row>
    <row r="258" spans="1:6" s="189" customFormat="1" ht="12.75">
      <c r="A258" s="61"/>
      <c r="B258" s="62"/>
      <c r="C258" s="71"/>
      <c r="D258" s="61"/>
      <c r="E258" s="63"/>
      <c r="F258" s="63"/>
    </row>
    <row r="259" spans="1:6" s="189" customFormat="1" ht="12.75">
      <c r="A259" s="61"/>
      <c r="B259" s="62"/>
      <c r="C259" s="71"/>
      <c r="D259" s="61"/>
      <c r="E259" s="63"/>
      <c r="F259" s="63"/>
    </row>
    <row r="260" spans="1:6" s="189" customFormat="1" ht="7.5" customHeight="1">
      <c r="A260" s="61"/>
      <c r="B260" s="62"/>
      <c r="C260" s="71"/>
      <c r="D260" s="61"/>
      <c r="E260" s="63"/>
      <c r="F260" s="63"/>
    </row>
    <row r="261" spans="1:6" s="189" customFormat="1" ht="12.75">
      <c r="A261" s="61"/>
      <c r="B261" s="62"/>
      <c r="C261" s="71"/>
      <c r="D261" s="61"/>
      <c r="E261" s="63"/>
      <c r="F261" s="63"/>
    </row>
    <row r="262" spans="1:6" s="189" customFormat="1" ht="12.75">
      <c r="A262" s="61"/>
      <c r="B262" s="62"/>
      <c r="C262" s="71"/>
      <c r="D262" s="61"/>
      <c r="E262" s="63"/>
      <c r="F262" s="63"/>
    </row>
    <row r="263" spans="1:6" s="189" customFormat="1" ht="12.75">
      <c r="A263" s="61"/>
      <c r="B263" s="62"/>
      <c r="C263" s="71"/>
      <c r="D263" s="61"/>
      <c r="E263" s="63"/>
      <c r="F263" s="63"/>
    </row>
    <row r="264" spans="1:6" s="189" customFormat="1" ht="12.75">
      <c r="A264" s="61"/>
      <c r="B264" s="62"/>
      <c r="C264" s="71"/>
      <c r="D264" s="61"/>
      <c r="E264" s="63"/>
      <c r="F264" s="63"/>
    </row>
    <row r="265" spans="1:6" s="189" customFormat="1" ht="12.75">
      <c r="A265" s="61"/>
      <c r="B265" s="62"/>
      <c r="C265" s="71"/>
      <c r="D265" s="61"/>
      <c r="E265" s="63"/>
      <c r="F265" s="63"/>
    </row>
    <row r="266" spans="1:6" s="189" customFormat="1" ht="12.75">
      <c r="A266" s="61"/>
      <c r="B266" s="62"/>
      <c r="C266" s="71"/>
      <c r="D266" s="61"/>
      <c r="E266" s="63"/>
      <c r="F266" s="63"/>
    </row>
    <row r="267" spans="1:6" s="189" customFormat="1" ht="12.75">
      <c r="A267" s="61"/>
      <c r="B267" s="62"/>
      <c r="C267" s="71"/>
      <c r="D267" s="61"/>
      <c r="E267" s="63"/>
      <c r="F267" s="63"/>
    </row>
    <row r="268" spans="1:6" s="189" customFormat="1" ht="12.75">
      <c r="A268" s="61"/>
      <c r="B268" s="62"/>
      <c r="C268" s="71"/>
      <c r="D268" s="61"/>
      <c r="E268" s="63"/>
      <c r="F268" s="63"/>
    </row>
    <row r="269" spans="1:6" s="189" customFormat="1" ht="12.75">
      <c r="A269" s="61"/>
      <c r="B269" s="62"/>
      <c r="C269" s="71"/>
      <c r="D269" s="61"/>
      <c r="E269" s="63"/>
      <c r="F269" s="63"/>
    </row>
    <row r="270" spans="1:6" s="189" customFormat="1" ht="12.75">
      <c r="A270" s="61"/>
      <c r="B270" s="62"/>
      <c r="C270" s="71"/>
      <c r="D270" s="61"/>
      <c r="E270" s="63"/>
      <c r="F270" s="63"/>
    </row>
    <row r="271" spans="1:6" s="189" customFormat="1" ht="12.75">
      <c r="A271" s="61"/>
      <c r="B271" s="62"/>
      <c r="C271" s="71"/>
      <c r="D271" s="61"/>
      <c r="E271" s="63"/>
      <c r="F271" s="63"/>
    </row>
    <row r="272" spans="1:6" s="189" customFormat="1" ht="12.75">
      <c r="A272" s="61"/>
      <c r="B272" s="62"/>
      <c r="C272" s="71"/>
      <c r="D272" s="61"/>
      <c r="E272" s="63"/>
      <c r="F272" s="63"/>
    </row>
    <row r="273" spans="1:6" s="189" customFormat="1" ht="12.75">
      <c r="A273" s="61"/>
      <c r="B273" s="62"/>
      <c r="C273" s="71"/>
      <c r="D273" s="61"/>
      <c r="E273" s="63"/>
      <c r="F273" s="63"/>
    </row>
    <row r="274" spans="1:6" s="189" customFormat="1" ht="12.75">
      <c r="A274" s="61"/>
      <c r="B274" s="62"/>
      <c r="C274" s="71"/>
      <c r="D274" s="61"/>
      <c r="E274" s="63"/>
      <c r="F274" s="63"/>
    </row>
    <row r="275" spans="1:6" s="189" customFormat="1" ht="12.75">
      <c r="A275" s="61"/>
      <c r="B275" s="62"/>
      <c r="C275" s="71"/>
      <c r="D275" s="61"/>
      <c r="E275" s="63"/>
      <c r="F275" s="63"/>
    </row>
    <row r="276" spans="1:6" s="189" customFormat="1" ht="12.75">
      <c r="A276" s="61"/>
      <c r="B276" s="62"/>
      <c r="C276" s="71"/>
      <c r="D276" s="61"/>
      <c r="E276" s="63"/>
      <c r="F276" s="63"/>
    </row>
    <row r="277" spans="1:6" s="189" customFormat="1" ht="12.75">
      <c r="A277" s="61"/>
      <c r="B277" s="62"/>
      <c r="C277" s="71"/>
      <c r="D277" s="61"/>
      <c r="E277" s="63"/>
      <c r="F277" s="63"/>
    </row>
    <row r="278" spans="1:6" s="189" customFormat="1" ht="12.75">
      <c r="A278" s="61"/>
      <c r="B278" s="62"/>
      <c r="C278" s="71"/>
      <c r="D278" s="61"/>
      <c r="E278" s="63"/>
      <c r="F278" s="63"/>
    </row>
    <row r="279" spans="1:6" s="189" customFormat="1" ht="12.75">
      <c r="A279" s="61"/>
      <c r="B279" s="62"/>
      <c r="C279" s="71"/>
      <c r="D279" s="61"/>
      <c r="E279" s="63"/>
      <c r="F279" s="63"/>
    </row>
    <row r="280" spans="1:6" s="189" customFormat="1" ht="12.75">
      <c r="A280" s="61"/>
      <c r="B280" s="62"/>
      <c r="C280" s="71"/>
      <c r="D280" s="61"/>
      <c r="E280" s="63"/>
      <c r="F280" s="63"/>
    </row>
    <row r="281" spans="1:6" s="189" customFormat="1" ht="12.75">
      <c r="A281" s="61"/>
      <c r="B281" s="62"/>
      <c r="C281" s="71"/>
      <c r="D281" s="61"/>
      <c r="E281" s="63"/>
      <c r="F281" s="63"/>
    </row>
    <row r="282" spans="1:6" s="189" customFormat="1" ht="12.75">
      <c r="A282" s="61"/>
      <c r="B282" s="62"/>
      <c r="C282" s="71"/>
      <c r="D282" s="61"/>
      <c r="E282" s="63"/>
      <c r="F282" s="63"/>
    </row>
    <row r="283" spans="1:6" s="189" customFormat="1" ht="12.75">
      <c r="A283" s="61"/>
      <c r="B283" s="62"/>
      <c r="C283" s="71"/>
      <c r="D283" s="61"/>
      <c r="E283" s="63"/>
      <c r="F283" s="63"/>
    </row>
    <row r="284" spans="1:6" s="189" customFormat="1" ht="12.75">
      <c r="A284" s="61"/>
      <c r="B284" s="62"/>
      <c r="C284" s="71"/>
      <c r="D284" s="61"/>
      <c r="E284" s="63"/>
      <c r="F284" s="63"/>
    </row>
    <row r="285" spans="1:6" s="189" customFormat="1" ht="12.75">
      <c r="A285" s="61"/>
      <c r="B285" s="62"/>
      <c r="C285" s="71"/>
      <c r="D285" s="61"/>
      <c r="E285" s="63"/>
      <c r="F285" s="63"/>
    </row>
    <row r="286" spans="1:6" s="189" customFormat="1" ht="12.75">
      <c r="A286" s="61"/>
      <c r="B286" s="62"/>
      <c r="C286" s="71"/>
      <c r="D286" s="61"/>
      <c r="E286" s="63"/>
      <c r="F286" s="63"/>
    </row>
    <row r="287" spans="1:6" s="189" customFormat="1" ht="12.75">
      <c r="A287" s="61"/>
      <c r="B287" s="62"/>
      <c r="C287" s="71"/>
      <c r="D287" s="61"/>
      <c r="E287" s="63"/>
      <c r="F287" s="63"/>
    </row>
    <row r="288" spans="1:6" s="189" customFormat="1" ht="12.75">
      <c r="A288" s="61"/>
      <c r="B288" s="62"/>
      <c r="C288" s="71"/>
      <c r="D288" s="61"/>
      <c r="E288" s="63"/>
      <c r="F288" s="63"/>
    </row>
    <row r="289" spans="1:6" s="189" customFormat="1" ht="12.75">
      <c r="A289" s="61"/>
      <c r="B289" s="62"/>
      <c r="C289" s="71"/>
      <c r="D289" s="61"/>
      <c r="E289" s="63"/>
      <c r="F289" s="63"/>
    </row>
    <row r="290" spans="1:6" s="189" customFormat="1" ht="15" customHeight="1">
      <c r="A290" s="61"/>
      <c r="B290" s="62"/>
      <c r="C290" s="71"/>
      <c r="D290" s="61"/>
      <c r="E290" s="63"/>
      <c r="F290" s="63"/>
    </row>
    <row r="291" spans="1:6" s="189" customFormat="1" ht="12.75">
      <c r="A291" s="61"/>
      <c r="B291" s="62"/>
      <c r="C291" s="71"/>
      <c r="D291" s="61"/>
      <c r="E291" s="63"/>
      <c r="F291" s="63"/>
    </row>
    <row r="292" spans="1:6" s="189" customFormat="1" ht="12.75">
      <c r="A292" s="61"/>
      <c r="B292" s="62"/>
      <c r="C292" s="71"/>
      <c r="D292" s="61"/>
      <c r="E292" s="63"/>
      <c r="F292" s="63"/>
    </row>
    <row r="293" spans="1:6" s="189" customFormat="1" ht="15.75" customHeight="1">
      <c r="A293" s="61"/>
      <c r="B293" s="62"/>
      <c r="C293" s="71"/>
      <c r="D293" s="61"/>
      <c r="E293" s="63"/>
      <c r="F293" s="63"/>
    </row>
    <row r="294" spans="1:6" s="189" customFormat="1" ht="12.75">
      <c r="A294" s="61"/>
      <c r="B294" s="62"/>
      <c r="C294" s="71"/>
      <c r="D294" s="61"/>
      <c r="E294" s="63"/>
      <c r="F294" s="63"/>
    </row>
    <row r="295" spans="1:6" s="189" customFormat="1" ht="12.75">
      <c r="A295" s="61"/>
      <c r="B295" s="62"/>
      <c r="C295" s="71"/>
      <c r="D295" s="61"/>
      <c r="E295" s="63"/>
      <c r="F295" s="63"/>
    </row>
    <row r="296" spans="1:6" s="189" customFormat="1" ht="12.75">
      <c r="A296" s="61"/>
      <c r="B296" s="62"/>
      <c r="C296" s="71"/>
      <c r="D296" s="61"/>
      <c r="E296" s="63"/>
      <c r="F296" s="63"/>
    </row>
    <row r="297" spans="1:6" s="189" customFormat="1" ht="12.75">
      <c r="A297" s="61"/>
      <c r="B297" s="62"/>
      <c r="C297" s="71"/>
      <c r="D297" s="61"/>
      <c r="E297" s="63"/>
      <c r="F297" s="63"/>
    </row>
    <row r="298" spans="1:6" s="189" customFormat="1" ht="15.75" customHeight="1">
      <c r="A298" s="61"/>
      <c r="B298" s="62"/>
      <c r="C298" s="71"/>
      <c r="D298" s="61"/>
      <c r="E298" s="63"/>
      <c r="F298" s="63"/>
    </row>
    <row r="299" spans="1:6" s="189" customFormat="1" ht="12.75">
      <c r="A299" s="61"/>
      <c r="B299" s="62"/>
      <c r="C299" s="71"/>
      <c r="D299" s="61"/>
      <c r="E299" s="63"/>
      <c r="F299" s="63"/>
    </row>
    <row r="300" spans="1:6" s="189" customFormat="1" ht="12.75">
      <c r="A300" s="61"/>
      <c r="B300" s="62"/>
      <c r="C300" s="71"/>
      <c r="D300" s="61"/>
      <c r="E300" s="63"/>
      <c r="F300" s="63"/>
    </row>
    <row r="310" ht="42.75" customHeight="1"/>
  </sheetData>
  <mergeCells count="2">
    <mergeCell ref="A52:D52"/>
    <mergeCell ref="A2:E2"/>
  </mergeCells>
  <printOptions/>
  <pageMargins left="0.5905511811023623" right="0.3937007874015748" top="0.3937007874015748" bottom="0.5905511811023623" header="0.708661417322834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A1" sqref="A1"/>
    </sheetView>
  </sheetViews>
  <sheetFormatPr defaultColWidth="9.00390625" defaultRowHeight="12.75"/>
  <cols>
    <col min="1" max="1" width="4.625" style="51" customWidth="1"/>
    <col min="2" max="2" width="6.875" style="51" customWidth="1"/>
    <col min="3" max="3" width="5.125" style="51" customWidth="1"/>
    <col min="4" max="4" width="54.125" style="1" customWidth="1"/>
    <col min="5" max="5" width="23.625" style="1" customWidth="1"/>
    <col min="6" max="16384" width="7.875" style="1" customWidth="1"/>
  </cols>
  <sheetData>
    <row r="1" ht="45">
      <c r="E1" s="186" t="s">
        <v>500</v>
      </c>
    </row>
    <row r="3" spans="1:5" ht="51" customHeight="1">
      <c r="A3" s="390" t="s">
        <v>315</v>
      </c>
      <c r="B3" s="390"/>
      <c r="C3" s="390"/>
      <c r="D3" s="390"/>
      <c r="E3" s="390"/>
    </row>
    <row r="4" ht="13.5" thickBot="1"/>
    <row r="5" spans="1:5" s="84" customFormat="1" ht="17.25" thickBot="1" thickTop="1">
      <c r="A5" s="220" t="s">
        <v>0</v>
      </c>
      <c r="B5" s="214" t="s">
        <v>1</v>
      </c>
      <c r="C5" s="221" t="s">
        <v>2</v>
      </c>
      <c r="D5" s="221" t="s">
        <v>3</v>
      </c>
      <c r="E5" s="197" t="s">
        <v>312</v>
      </c>
    </row>
    <row r="6" spans="1:5" s="84" customFormat="1" ht="16.5" thickTop="1">
      <c r="A6" s="27">
        <v>710</v>
      </c>
      <c r="B6" s="28"/>
      <c r="C6" s="29"/>
      <c r="D6" s="28" t="s">
        <v>72</v>
      </c>
      <c r="E6" s="42">
        <f>SUM(E8)</f>
        <v>195000</v>
      </c>
    </row>
    <row r="7" spans="1:5" s="84" customFormat="1" ht="15.75">
      <c r="A7" s="31"/>
      <c r="B7" s="32"/>
      <c r="C7" s="33"/>
      <c r="D7" s="32"/>
      <c r="E7" s="47"/>
    </row>
    <row r="8" spans="1:5" s="84" customFormat="1" ht="15.75">
      <c r="A8" s="31"/>
      <c r="B8" s="32">
        <v>71035</v>
      </c>
      <c r="C8" s="33"/>
      <c r="D8" s="52" t="s">
        <v>258</v>
      </c>
      <c r="E8" s="47">
        <f>SUM(E9:E10)</f>
        <v>195000</v>
      </c>
    </row>
    <row r="9" spans="1:5" s="84" customFormat="1" ht="38.25">
      <c r="A9" s="39"/>
      <c r="B9" s="40"/>
      <c r="C9" s="53" t="s">
        <v>327</v>
      </c>
      <c r="D9" s="50" t="s">
        <v>433</v>
      </c>
      <c r="E9" s="224">
        <v>2000</v>
      </c>
    </row>
    <row r="10" spans="1:5" s="84" customFormat="1" ht="51">
      <c r="A10" s="39"/>
      <c r="B10" s="40"/>
      <c r="C10" s="53" t="s">
        <v>335</v>
      </c>
      <c r="D10" s="50" t="s">
        <v>304</v>
      </c>
      <c r="E10" s="224">
        <v>193000</v>
      </c>
    </row>
    <row r="11" spans="1:5" s="84" customFormat="1" ht="15.75">
      <c r="A11" s="240"/>
      <c r="B11" s="241"/>
      <c r="C11" s="242"/>
      <c r="D11" s="243"/>
      <c r="E11" s="244"/>
    </row>
    <row r="12" spans="1:256" s="30" customFormat="1" ht="12.75">
      <c r="A12" s="27">
        <v>921</v>
      </c>
      <c r="B12" s="28"/>
      <c r="C12" s="29"/>
      <c r="D12" s="28" t="s">
        <v>67</v>
      </c>
      <c r="E12" s="42">
        <f>SUM(E14,E17)</f>
        <v>45370</v>
      </c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  <c r="IV12" s="232"/>
    </row>
    <row r="13" spans="1:256" s="30" customFormat="1" ht="12.75">
      <c r="A13" s="31"/>
      <c r="B13" s="32"/>
      <c r="C13" s="33"/>
      <c r="D13" s="32"/>
      <c r="E13" s="47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  <c r="IV13" s="232"/>
    </row>
    <row r="14" spans="1:256" s="30" customFormat="1" ht="12.75">
      <c r="A14" s="31"/>
      <c r="B14" s="32">
        <v>92116</v>
      </c>
      <c r="C14" s="33"/>
      <c r="D14" s="52" t="s">
        <v>189</v>
      </c>
      <c r="E14" s="47">
        <f>SUM(E15:E15)</f>
        <v>44570</v>
      </c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  <c r="IV14" s="232"/>
    </row>
    <row r="15" spans="1:256" s="30" customFormat="1" ht="38.25">
      <c r="A15" s="39"/>
      <c r="B15" s="40"/>
      <c r="C15" s="53" t="s">
        <v>259</v>
      </c>
      <c r="D15" s="50" t="s">
        <v>91</v>
      </c>
      <c r="E15" s="224">
        <v>44570</v>
      </c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  <c r="IV15" s="232"/>
    </row>
    <row r="16" spans="1:256" s="30" customFormat="1" ht="12.75">
      <c r="A16" s="39"/>
      <c r="B16" s="40"/>
      <c r="C16" s="53"/>
      <c r="D16" s="50"/>
      <c r="E16" s="224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  <c r="IV16" s="232"/>
    </row>
    <row r="17" spans="1:256" s="72" customFormat="1" ht="15">
      <c r="A17" s="31"/>
      <c r="B17" s="32">
        <v>92195</v>
      </c>
      <c r="C17" s="33"/>
      <c r="D17" s="52" t="s">
        <v>85</v>
      </c>
      <c r="E17" s="47">
        <f>SUM(E18:E18)</f>
        <v>800</v>
      </c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  <c r="IV17" s="233"/>
    </row>
    <row r="18" spans="1:256" ht="38.25">
      <c r="A18" s="39"/>
      <c r="B18" s="40"/>
      <c r="C18" s="53" t="s">
        <v>259</v>
      </c>
      <c r="D18" s="50" t="s">
        <v>91</v>
      </c>
      <c r="E18" s="224">
        <v>800</v>
      </c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spans="1:256" ht="13.5" thickBot="1">
      <c r="A19" s="39"/>
      <c r="B19" s="40"/>
      <c r="C19" s="53"/>
      <c r="D19" s="50"/>
      <c r="E19" s="224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spans="1:256" ht="16.5" thickBot="1" thickTop="1">
      <c r="A20" s="397" t="s">
        <v>23</v>
      </c>
      <c r="B20" s="398"/>
      <c r="C20" s="398"/>
      <c r="D20" s="398"/>
      <c r="E20" s="225">
        <f>SUM(E6,E12)</f>
        <v>240370</v>
      </c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246:256" ht="13.5" thickTop="1"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246:256" ht="12.75"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246:256" ht="12.75"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246:256" ht="12.75"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spans="246:256" ht="12.75"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spans="246:256" ht="12.75"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spans="246:256" ht="12.75"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6:256" ht="12.75"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60" customFormat="1" ht="12.75">
      <c r="A29" s="51"/>
      <c r="B29" s="51"/>
      <c r="C29" s="51"/>
      <c r="D29" s="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4" s="59" customFormat="1" ht="12.75">
      <c r="A30" s="51"/>
      <c r="B30" s="51"/>
      <c r="C30" s="51"/>
      <c r="D30" s="1"/>
    </row>
    <row r="31" spans="246:256" ht="12.75"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256" s="2" customFormat="1" ht="12.75">
      <c r="A32" s="51"/>
      <c r="B32" s="51"/>
      <c r="C32" s="51"/>
      <c r="D32" s="1"/>
      <c r="IL32" s="230"/>
      <c r="IM32" s="230"/>
      <c r="IN32" s="230"/>
      <c r="IO32" s="230"/>
      <c r="IP32" s="230"/>
      <c r="IQ32" s="230"/>
      <c r="IR32" s="230"/>
      <c r="IS32" s="230"/>
      <c r="IT32" s="230"/>
      <c r="IU32" s="230"/>
      <c r="IV32" s="230"/>
    </row>
    <row r="33" spans="1:256" s="2" customFormat="1" ht="12.75">
      <c r="A33" s="51"/>
      <c r="B33" s="51"/>
      <c r="C33" s="51"/>
      <c r="D33" s="1"/>
      <c r="IL33" s="230"/>
      <c r="IM33" s="230"/>
      <c r="IN33" s="230"/>
      <c r="IO33" s="230"/>
      <c r="IP33" s="230"/>
      <c r="IQ33" s="230"/>
      <c r="IR33" s="230"/>
      <c r="IS33" s="230"/>
      <c r="IT33" s="230"/>
      <c r="IU33" s="230"/>
      <c r="IV33" s="230"/>
    </row>
    <row r="34" spans="1:256" s="2" customFormat="1" ht="12.75">
      <c r="A34" s="51"/>
      <c r="B34" s="51"/>
      <c r="C34" s="51"/>
      <c r="D34" s="1"/>
      <c r="IL34" s="230"/>
      <c r="IM34" s="230"/>
      <c r="IN34" s="230"/>
      <c r="IO34" s="230"/>
      <c r="IP34" s="230"/>
      <c r="IQ34" s="230"/>
      <c r="IR34" s="230"/>
      <c r="IS34" s="230"/>
      <c r="IT34" s="230"/>
      <c r="IU34" s="230"/>
      <c r="IV34" s="230"/>
    </row>
    <row r="35" spans="1:4" s="2" customFormat="1" ht="12.75">
      <c r="A35" s="51"/>
      <c r="B35" s="51"/>
      <c r="C35" s="51"/>
      <c r="D35" s="1"/>
    </row>
    <row r="36" spans="1:4" s="2" customFormat="1" ht="12.75">
      <c r="A36" s="51"/>
      <c r="B36" s="51"/>
      <c r="C36" s="51"/>
      <c r="D36" s="1"/>
    </row>
    <row r="37" spans="1:4" s="2" customFormat="1" ht="12.75">
      <c r="A37" s="51"/>
      <c r="B37" s="51"/>
      <c r="C37" s="51"/>
      <c r="D37" s="1"/>
    </row>
    <row r="38" spans="1:4" s="2" customFormat="1" ht="12.75">
      <c r="A38" s="51"/>
      <c r="B38" s="51"/>
      <c r="C38" s="51"/>
      <c r="D38" s="1"/>
    </row>
    <row r="148" ht="59.25" customHeight="1"/>
    <row r="208" ht="12" customHeight="1"/>
    <row r="231" ht="9" customHeight="1"/>
    <row r="243" ht="7.5" customHeight="1"/>
    <row r="246" ht="6.75" customHeight="1"/>
    <row r="260" ht="7.5" customHeight="1"/>
    <row r="290" ht="15" customHeight="1"/>
    <row r="293" ht="15.75" customHeight="1"/>
    <row r="298" ht="15.75" customHeight="1"/>
    <row r="310" ht="42.75" customHeight="1"/>
  </sheetData>
  <mergeCells count="2">
    <mergeCell ref="A3:E3"/>
    <mergeCell ref="A20:D20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6"/>
  <sheetViews>
    <sheetView workbookViewId="0" topLeftCell="A1">
      <selection activeCell="A1" sqref="A1"/>
    </sheetView>
  </sheetViews>
  <sheetFormatPr defaultColWidth="9.00390625" defaultRowHeight="12.75"/>
  <cols>
    <col min="1" max="1" width="5.375" style="61" customWidth="1"/>
    <col min="2" max="2" width="7.75390625" style="62" bestFit="1" customWidth="1"/>
    <col min="3" max="3" width="6.00390625" style="71" customWidth="1"/>
    <col min="4" max="4" width="54.375" style="61" customWidth="1"/>
    <col min="5" max="5" width="20.875" style="63" customWidth="1"/>
    <col min="6" max="6" width="3.625" style="63" customWidth="1"/>
    <col min="7" max="7" width="3.625" style="61" customWidth="1"/>
    <col min="8" max="16384" width="7.875" style="61" customWidth="1"/>
  </cols>
  <sheetData>
    <row r="1" ht="45">
      <c r="E1" s="186" t="s">
        <v>501</v>
      </c>
    </row>
    <row r="2" ht="12.75">
      <c r="E2" s="198"/>
    </row>
    <row r="3" spans="1:6" s="71" customFormat="1" ht="56.25" customHeight="1">
      <c r="A3" s="391" t="s">
        <v>316</v>
      </c>
      <c r="B3" s="391"/>
      <c r="C3" s="391"/>
      <c r="D3" s="391"/>
      <c r="E3" s="391"/>
      <c r="F3" s="62"/>
    </row>
    <row r="4" spans="1:6" s="41" customFormat="1" ht="13.5" thickBot="1">
      <c r="A4" s="64"/>
      <c r="B4" s="64"/>
      <c r="C4" s="64"/>
      <c r="D4" s="64"/>
      <c r="E4" s="65"/>
      <c r="F4" s="65"/>
    </row>
    <row r="5" spans="1:5" s="85" customFormat="1" ht="27" thickBot="1" thickTop="1">
      <c r="A5" s="222" t="s">
        <v>0</v>
      </c>
      <c r="B5" s="216" t="s">
        <v>1</v>
      </c>
      <c r="C5" s="223" t="s">
        <v>2</v>
      </c>
      <c r="D5" s="223" t="s">
        <v>3</v>
      </c>
      <c r="E5" s="235" t="s">
        <v>312</v>
      </c>
    </row>
    <row r="6" spans="1:5" s="85" customFormat="1" ht="16.5" thickTop="1">
      <c r="A6" s="128" t="s">
        <v>146</v>
      </c>
      <c r="B6" s="129"/>
      <c r="C6" s="149"/>
      <c r="D6" s="129" t="s">
        <v>72</v>
      </c>
      <c r="E6" s="228">
        <f>SUM(E8)</f>
        <v>195000</v>
      </c>
    </row>
    <row r="7" spans="1:5" s="85" customFormat="1" ht="15.75">
      <c r="A7" s="146"/>
      <c r="B7" s="134"/>
      <c r="C7" s="151"/>
      <c r="D7" s="134"/>
      <c r="E7" s="227"/>
    </row>
    <row r="8" spans="1:5" s="85" customFormat="1" ht="15.75">
      <c r="A8" s="146"/>
      <c r="B8" s="32">
        <v>71035</v>
      </c>
      <c r="C8" s="33"/>
      <c r="D8" s="52" t="s">
        <v>258</v>
      </c>
      <c r="E8" s="47">
        <f>SUM(E9:E10)</f>
        <v>195000</v>
      </c>
    </row>
    <row r="9" spans="1:5" s="85" customFormat="1" ht="15.75">
      <c r="A9" s="138"/>
      <c r="B9" s="40"/>
      <c r="C9" s="53" t="s">
        <v>175</v>
      </c>
      <c r="D9" s="50" t="s">
        <v>81</v>
      </c>
      <c r="E9" s="224">
        <v>2000</v>
      </c>
    </row>
    <row r="10" spans="1:5" s="85" customFormat="1" ht="15.75">
      <c r="A10" s="146"/>
      <c r="B10" s="40"/>
      <c r="C10" s="152">
        <v>6050</v>
      </c>
      <c r="D10" s="136" t="s">
        <v>126</v>
      </c>
      <c r="E10" s="224">
        <v>193000</v>
      </c>
    </row>
    <row r="11" spans="1:5" s="85" customFormat="1" ht="15.75">
      <c r="A11" s="146"/>
      <c r="B11" s="40"/>
      <c r="C11" s="154" t="s">
        <v>5</v>
      </c>
      <c r="D11" s="132" t="s">
        <v>275</v>
      </c>
      <c r="E11" s="226"/>
    </row>
    <row r="12" spans="1:5" s="85" customFormat="1" ht="15.75">
      <c r="A12" s="146"/>
      <c r="B12" s="40"/>
      <c r="C12" s="154"/>
      <c r="D12" s="132"/>
      <c r="E12" s="226"/>
    </row>
    <row r="13" spans="1:5" s="189" customFormat="1" ht="12.75">
      <c r="A13" s="35" t="s">
        <v>185</v>
      </c>
      <c r="B13" s="29"/>
      <c r="C13" s="29"/>
      <c r="D13" s="29" t="s">
        <v>67</v>
      </c>
      <c r="E13" s="43">
        <f>SUM(E15,E18)</f>
        <v>45370</v>
      </c>
    </row>
    <row r="14" spans="1:5" s="189" customFormat="1" ht="12.75">
      <c r="A14" s="57"/>
      <c r="B14" s="53"/>
      <c r="C14" s="53"/>
      <c r="D14" s="58"/>
      <c r="E14" s="49"/>
    </row>
    <row r="15" spans="1:5" s="189" customFormat="1" ht="12.75">
      <c r="A15" s="55"/>
      <c r="B15" s="33" t="s">
        <v>188</v>
      </c>
      <c r="C15" s="33"/>
      <c r="D15" s="56" t="s">
        <v>189</v>
      </c>
      <c r="E15" s="18">
        <f>SUM(E16:E16)</f>
        <v>44570</v>
      </c>
    </row>
    <row r="16" spans="1:5" s="189" customFormat="1" ht="12.75">
      <c r="A16" s="57"/>
      <c r="B16" s="53"/>
      <c r="C16" s="53" t="s">
        <v>190</v>
      </c>
      <c r="D16" s="58" t="s">
        <v>191</v>
      </c>
      <c r="E16" s="49">
        <v>44570</v>
      </c>
    </row>
    <row r="17" spans="1:5" s="189" customFormat="1" ht="12.75">
      <c r="A17" s="57"/>
      <c r="B17" s="53"/>
      <c r="C17" s="53"/>
      <c r="D17" s="58"/>
      <c r="E17" s="49"/>
    </row>
    <row r="18" spans="1:5" s="73" customFormat="1" ht="15">
      <c r="A18" s="31"/>
      <c r="B18" s="32">
        <v>92195</v>
      </c>
      <c r="C18" s="33"/>
      <c r="D18" s="52" t="s">
        <v>85</v>
      </c>
      <c r="E18" s="47">
        <f>SUM(E19:E19)</f>
        <v>800</v>
      </c>
    </row>
    <row r="19" spans="1:5" s="73" customFormat="1" ht="15">
      <c r="A19" s="31"/>
      <c r="B19" s="32"/>
      <c r="C19" s="53" t="s">
        <v>175</v>
      </c>
      <c r="D19" s="50" t="s">
        <v>81</v>
      </c>
      <c r="E19" s="49">
        <v>800</v>
      </c>
    </row>
    <row r="20" spans="1:5" s="189" customFormat="1" ht="13.5" thickBot="1">
      <c r="A20" s="39"/>
      <c r="B20" s="40"/>
      <c r="C20" s="53"/>
      <c r="D20" s="58"/>
      <c r="E20" s="224"/>
    </row>
    <row r="21" spans="1:5" s="189" customFormat="1" ht="16.5" thickBot="1" thickTop="1">
      <c r="A21" s="387" t="s">
        <v>23</v>
      </c>
      <c r="B21" s="388"/>
      <c r="C21" s="388"/>
      <c r="D21" s="388"/>
      <c r="E21" s="234">
        <f>SUM(E6,E13)</f>
        <v>240370</v>
      </c>
    </row>
    <row r="22" spans="1:4" s="189" customFormat="1" ht="13.5" thickTop="1">
      <c r="A22" s="61"/>
      <c r="B22" s="62"/>
      <c r="C22" s="71"/>
      <c r="D22" s="61"/>
    </row>
    <row r="23" spans="1:4" s="189" customFormat="1" ht="12.75">
      <c r="A23" s="61"/>
      <c r="B23" s="62"/>
      <c r="C23" s="71"/>
      <c r="D23" s="61"/>
    </row>
    <row r="24" spans="1:4" s="189" customFormat="1" ht="12.75">
      <c r="A24" s="61"/>
      <c r="B24" s="62"/>
      <c r="C24" s="71"/>
      <c r="D24" s="61"/>
    </row>
    <row r="25" spans="1:4" s="189" customFormat="1" ht="12.75">
      <c r="A25" s="61"/>
      <c r="B25" s="62"/>
      <c r="C25" s="71"/>
      <c r="D25" s="61"/>
    </row>
    <row r="26" spans="1:4" s="189" customFormat="1" ht="12.75">
      <c r="A26" s="61"/>
      <c r="B26" s="62"/>
      <c r="C26" s="71"/>
      <c r="D26" s="61"/>
    </row>
    <row r="27" spans="1:4" s="189" customFormat="1" ht="12.75">
      <c r="A27" s="61"/>
      <c r="B27" s="62"/>
      <c r="C27" s="71"/>
      <c r="D27" s="61"/>
    </row>
    <row r="28" spans="1:4" s="189" customFormat="1" ht="12.75">
      <c r="A28" s="61"/>
      <c r="B28" s="62"/>
      <c r="C28" s="71"/>
      <c r="D28" s="61"/>
    </row>
    <row r="29" spans="1:4" s="189" customFormat="1" ht="12.75">
      <c r="A29" s="61"/>
      <c r="B29" s="62"/>
      <c r="C29" s="71"/>
      <c r="D29" s="61"/>
    </row>
    <row r="30" spans="1:4" s="189" customFormat="1" ht="12.75">
      <c r="A30" s="61"/>
      <c r="B30" s="62"/>
      <c r="C30" s="71"/>
      <c r="D30" s="61"/>
    </row>
    <row r="31" spans="1:4" s="189" customFormat="1" ht="12.75">
      <c r="A31" s="61"/>
      <c r="B31" s="62"/>
      <c r="C31" s="71"/>
      <c r="D31" s="61"/>
    </row>
    <row r="32" spans="1:4" s="189" customFormat="1" ht="12.75">
      <c r="A32" s="61"/>
      <c r="B32" s="62"/>
      <c r="C32" s="71"/>
      <c r="D32" s="61"/>
    </row>
    <row r="33" spans="1:4" s="189" customFormat="1" ht="12.75">
      <c r="A33" s="61"/>
      <c r="B33" s="62"/>
      <c r="C33" s="71"/>
      <c r="D33" s="61"/>
    </row>
    <row r="34" spans="1:4" s="189" customFormat="1" ht="12.75">
      <c r="A34" s="61"/>
      <c r="B34" s="62"/>
      <c r="C34" s="71"/>
      <c r="D34" s="61"/>
    </row>
    <row r="35" spans="1:4" s="189" customFormat="1" ht="12.75">
      <c r="A35" s="61"/>
      <c r="B35" s="62"/>
      <c r="C35" s="71"/>
      <c r="D35" s="61"/>
    </row>
    <row r="36" spans="1:4" s="189" customFormat="1" ht="12.75">
      <c r="A36" s="61"/>
      <c r="B36" s="62"/>
      <c r="C36" s="71"/>
      <c r="D36" s="61"/>
    </row>
    <row r="37" spans="1:4" s="189" customFormat="1" ht="12.75">
      <c r="A37" s="61"/>
      <c r="B37" s="62"/>
      <c r="C37" s="71"/>
      <c r="D37" s="61"/>
    </row>
    <row r="38" spans="1:4" s="189" customFormat="1" ht="12.75">
      <c r="A38" s="61"/>
      <c r="B38" s="62"/>
      <c r="C38" s="71"/>
      <c r="D38" s="61"/>
    </row>
    <row r="39" spans="1:4" s="189" customFormat="1" ht="12.75">
      <c r="A39" s="61"/>
      <c r="B39" s="62"/>
      <c r="C39" s="71"/>
      <c r="D39" s="61"/>
    </row>
    <row r="40" spans="1:4" s="189" customFormat="1" ht="12.75">
      <c r="A40" s="61"/>
      <c r="B40" s="62"/>
      <c r="C40" s="71"/>
      <c r="D40" s="61"/>
    </row>
    <row r="41" spans="1:4" s="189" customFormat="1" ht="12.75">
      <c r="A41" s="61"/>
      <c r="B41" s="62"/>
      <c r="C41" s="71"/>
      <c r="D41" s="61"/>
    </row>
    <row r="42" spans="1:4" s="189" customFormat="1" ht="12.75">
      <c r="A42" s="61"/>
      <c r="B42" s="62"/>
      <c r="C42" s="71"/>
      <c r="D42" s="61"/>
    </row>
    <row r="43" spans="1:4" s="189" customFormat="1" ht="12.75">
      <c r="A43" s="61"/>
      <c r="B43" s="62"/>
      <c r="C43" s="71"/>
      <c r="D43" s="61"/>
    </row>
    <row r="44" spans="1:4" s="189" customFormat="1" ht="12.75">
      <c r="A44" s="61"/>
      <c r="B44" s="62"/>
      <c r="C44" s="71"/>
      <c r="D44" s="61"/>
    </row>
    <row r="45" spans="1:4" s="189" customFormat="1" ht="12.75">
      <c r="A45" s="61"/>
      <c r="B45" s="62"/>
      <c r="C45" s="71"/>
      <c r="D45" s="61"/>
    </row>
    <row r="46" spans="1:4" s="189" customFormat="1" ht="12.75">
      <c r="A46" s="61"/>
      <c r="B46" s="62"/>
      <c r="C46" s="71"/>
      <c r="D46" s="61"/>
    </row>
    <row r="47" spans="1:4" s="189" customFormat="1" ht="12.75">
      <c r="A47" s="61"/>
      <c r="B47" s="62"/>
      <c r="C47" s="71"/>
      <c r="D47" s="61"/>
    </row>
    <row r="48" spans="1:4" s="66" customFormat="1" ht="12.75">
      <c r="A48" s="61"/>
      <c r="B48" s="62"/>
      <c r="C48" s="71"/>
      <c r="D48" s="61"/>
    </row>
    <row r="49" spans="1:4" s="67" customFormat="1" ht="12.75">
      <c r="A49" s="61"/>
      <c r="B49" s="62"/>
      <c r="C49" s="71"/>
      <c r="D49" s="61"/>
    </row>
    <row r="50" spans="1:4" s="67" customFormat="1" ht="12.75">
      <c r="A50" s="61"/>
      <c r="B50" s="62"/>
      <c r="C50" s="71"/>
      <c r="D50" s="61"/>
    </row>
    <row r="51" spans="1:4" s="67" customFormat="1" ht="12.75">
      <c r="A51" s="61"/>
      <c r="B51" s="62"/>
      <c r="C51" s="71"/>
      <c r="D51" s="61"/>
    </row>
    <row r="52" spans="1:4" s="67" customFormat="1" ht="12.75">
      <c r="A52" s="61"/>
      <c r="B52" s="62"/>
      <c r="C52" s="71"/>
      <c r="D52" s="61"/>
    </row>
    <row r="53" spans="1:4" s="67" customFormat="1" ht="12.75">
      <c r="A53" s="61"/>
      <c r="B53" s="62"/>
      <c r="C53" s="71"/>
      <c r="D53" s="61"/>
    </row>
    <row r="54" spans="1:4" s="67" customFormat="1" ht="12.75">
      <c r="A54" s="61"/>
      <c r="B54" s="62"/>
      <c r="C54" s="71"/>
      <c r="D54" s="61"/>
    </row>
    <row r="55" spans="1:4" s="67" customFormat="1" ht="12.75">
      <c r="A55" s="61"/>
      <c r="B55" s="62"/>
      <c r="C55" s="71"/>
      <c r="D55" s="61"/>
    </row>
    <row r="56" spans="1:4" s="67" customFormat="1" ht="12.75">
      <c r="A56" s="61"/>
      <c r="B56" s="62"/>
      <c r="C56" s="71"/>
      <c r="D56" s="61"/>
    </row>
    <row r="57" spans="1:4" s="67" customFormat="1" ht="12.75">
      <c r="A57" s="61"/>
      <c r="B57" s="62"/>
      <c r="C57" s="71"/>
      <c r="D57" s="61"/>
    </row>
    <row r="58" spans="1:4" s="67" customFormat="1" ht="12.75">
      <c r="A58" s="61"/>
      <c r="B58" s="62"/>
      <c r="C58" s="71"/>
      <c r="D58" s="61"/>
    </row>
    <row r="59" spans="1:4" s="67" customFormat="1" ht="12.75">
      <c r="A59" s="61"/>
      <c r="B59" s="62"/>
      <c r="C59" s="71"/>
      <c r="D59" s="61"/>
    </row>
    <row r="60" spans="1:4" s="67" customFormat="1" ht="12.75">
      <c r="A60" s="61"/>
      <c r="B60" s="62"/>
      <c r="C60" s="71"/>
      <c r="D60" s="61"/>
    </row>
    <row r="61" spans="1:4" s="67" customFormat="1" ht="12.75">
      <c r="A61" s="61"/>
      <c r="B61" s="62"/>
      <c r="C61" s="71"/>
      <c r="D61" s="61"/>
    </row>
    <row r="62" spans="1:4" s="67" customFormat="1" ht="12.75">
      <c r="A62" s="61"/>
      <c r="B62" s="62"/>
      <c r="C62" s="71"/>
      <c r="D62" s="61"/>
    </row>
    <row r="63" spans="1:4" s="67" customFormat="1" ht="12.75">
      <c r="A63" s="61"/>
      <c r="B63" s="62"/>
      <c r="C63" s="71"/>
      <c r="D63" s="61"/>
    </row>
    <row r="64" spans="1:4" s="67" customFormat="1" ht="12.75">
      <c r="A64" s="61"/>
      <c r="B64" s="62"/>
      <c r="C64" s="71"/>
      <c r="D64" s="61"/>
    </row>
    <row r="65" spans="1:4" s="67" customFormat="1" ht="12.75">
      <c r="A65" s="61"/>
      <c r="B65" s="62"/>
      <c r="C65" s="71"/>
      <c r="D65" s="61"/>
    </row>
    <row r="66" spans="1:4" s="67" customFormat="1" ht="12.75">
      <c r="A66" s="61"/>
      <c r="B66" s="62"/>
      <c r="C66" s="71"/>
      <c r="D66" s="61"/>
    </row>
    <row r="67" spans="1:4" s="67" customFormat="1" ht="12.75">
      <c r="A67" s="61"/>
      <c r="B67" s="62"/>
      <c r="C67" s="71"/>
      <c r="D67" s="61"/>
    </row>
    <row r="68" spans="1:4" s="67" customFormat="1" ht="12.75">
      <c r="A68" s="61"/>
      <c r="B68" s="62"/>
      <c r="C68" s="71"/>
      <c r="D68" s="61"/>
    </row>
    <row r="69" spans="1:4" s="67" customFormat="1" ht="12.75">
      <c r="A69" s="61"/>
      <c r="B69" s="62"/>
      <c r="C69" s="71"/>
      <c r="D69" s="61"/>
    </row>
    <row r="70" spans="1:4" s="67" customFormat="1" ht="12.75">
      <c r="A70" s="61"/>
      <c r="B70" s="62"/>
      <c r="C70" s="71"/>
      <c r="D70" s="61"/>
    </row>
    <row r="71" spans="1:4" s="67" customFormat="1" ht="12.75">
      <c r="A71" s="61"/>
      <c r="B71" s="62"/>
      <c r="C71" s="71"/>
      <c r="D71" s="61"/>
    </row>
    <row r="72" spans="1:4" s="67" customFormat="1" ht="12.75">
      <c r="A72" s="61"/>
      <c r="B72" s="62"/>
      <c r="C72" s="71"/>
      <c r="D72" s="61"/>
    </row>
    <row r="73" spans="1:4" s="67" customFormat="1" ht="12.75">
      <c r="A73" s="61"/>
      <c r="B73" s="62"/>
      <c r="C73" s="71"/>
      <c r="D73" s="61"/>
    </row>
    <row r="74" spans="1:4" s="67" customFormat="1" ht="12.75">
      <c r="A74" s="61"/>
      <c r="B74" s="62"/>
      <c r="C74" s="71"/>
      <c r="D74" s="61"/>
    </row>
    <row r="75" spans="1:4" s="67" customFormat="1" ht="12.75">
      <c r="A75" s="61"/>
      <c r="B75" s="62"/>
      <c r="C75" s="71"/>
      <c r="D75" s="61"/>
    </row>
    <row r="76" spans="1:4" s="67" customFormat="1" ht="12.75">
      <c r="A76" s="61"/>
      <c r="B76" s="62"/>
      <c r="C76" s="71"/>
      <c r="D76" s="61"/>
    </row>
    <row r="77" spans="1:4" s="67" customFormat="1" ht="12.75">
      <c r="A77" s="61"/>
      <c r="B77" s="62"/>
      <c r="C77" s="71"/>
      <c r="D77" s="61"/>
    </row>
    <row r="78" spans="1:4" s="67" customFormat="1" ht="12.75">
      <c r="A78" s="61"/>
      <c r="B78" s="62"/>
      <c r="C78" s="71"/>
      <c r="D78" s="61"/>
    </row>
    <row r="79" spans="1:4" s="67" customFormat="1" ht="12.75">
      <c r="A79" s="61"/>
      <c r="B79" s="62"/>
      <c r="C79" s="71"/>
      <c r="D79" s="61"/>
    </row>
    <row r="80" spans="1:4" s="67" customFormat="1" ht="12.75">
      <c r="A80" s="61"/>
      <c r="B80" s="62"/>
      <c r="C80" s="71"/>
      <c r="D80" s="61"/>
    </row>
    <row r="81" spans="1:4" s="67" customFormat="1" ht="12.75">
      <c r="A81" s="61"/>
      <c r="B81" s="62"/>
      <c r="C81" s="71"/>
      <c r="D81" s="61"/>
    </row>
    <row r="82" spans="1:4" s="67" customFormat="1" ht="12.75">
      <c r="A82" s="61"/>
      <c r="B82" s="62"/>
      <c r="C82" s="71"/>
      <c r="D82" s="61"/>
    </row>
    <row r="83" spans="1:4" s="67" customFormat="1" ht="12.75">
      <c r="A83" s="61"/>
      <c r="B83" s="62"/>
      <c r="C83" s="71"/>
      <c r="D83" s="61"/>
    </row>
    <row r="84" spans="1:4" s="67" customFormat="1" ht="12.75">
      <c r="A84" s="61"/>
      <c r="B84" s="62"/>
      <c r="C84" s="71"/>
      <c r="D84" s="61"/>
    </row>
    <row r="85" spans="1:4" s="67" customFormat="1" ht="12.75">
      <c r="A85" s="61"/>
      <c r="B85" s="62"/>
      <c r="C85" s="71"/>
      <c r="D85" s="61"/>
    </row>
    <row r="86" spans="1:4" s="67" customFormat="1" ht="12.75">
      <c r="A86" s="61"/>
      <c r="B86" s="62"/>
      <c r="C86" s="71"/>
      <c r="D86" s="61"/>
    </row>
    <row r="87" spans="1:4" s="67" customFormat="1" ht="12.75">
      <c r="A87" s="61"/>
      <c r="B87" s="62"/>
      <c r="C87" s="71"/>
      <c r="D87" s="61"/>
    </row>
    <row r="88" spans="1:4" s="189" customFormat="1" ht="12.75">
      <c r="A88" s="61"/>
      <c r="B88" s="62"/>
      <c r="C88" s="71"/>
      <c r="D88" s="61"/>
    </row>
    <row r="89" spans="1:4" s="189" customFormat="1" ht="12.75">
      <c r="A89" s="61"/>
      <c r="B89" s="62"/>
      <c r="C89" s="71"/>
      <c r="D89" s="61"/>
    </row>
    <row r="90" spans="1:4" s="189" customFormat="1" ht="12.75">
      <c r="A90" s="61"/>
      <c r="B90" s="62"/>
      <c r="C90" s="71"/>
      <c r="D90" s="61"/>
    </row>
    <row r="91" spans="1:4" s="189" customFormat="1" ht="12.75">
      <c r="A91" s="61"/>
      <c r="B91" s="62"/>
      <c r="C91" s="71"/>
      <c r="D91" s="61"/>
    </row>
    <row r="92" spans="1:4" s="189" customFormat="1" ht="12.75">
      <c r="A92" s="61"/>
      <c r="B92" s="62"/>
      <c r="C92" s="71"/>
      <c r="D92" s="61"/>
    </row>
    <row r="93" spans="1:4" s="189" customFormat="1" ht="12.75">
      <c r="A93" s="61"/>
      <c r="B93" s="62"/>
      <c r="C93" s="71"/>
      <c r="D93" s="61"/>
    </row>
    <row r="94" spans="1:4" s="189" customFormat="1" ht="12.75">
      <c r="A94" s="61"/>
      <c r="B94" s="62"/>
      <c r="C94" s="71"/>
      <c r="D94" s="61"/>
    </row>
    <row r="95" spans="1:4" s="189" customFormat="1" ht="12.75">
      <c r="A95" s="61"/>
      <c r="B95" s="62"/>
      <c r="C95" s="71"/>
      <c r="D95" s="61"/>
    </row>
    <row r="96" spans="1:4" s="189" customFormat="1" ht="12.75">
      <c r="A96" s="61"/>
      <c r="B96" s="62"/>
      <c r="C96" s="71"/>
      <c r="D96" s="61"/>
    </row>
    <row r="97" spans="1:4" s="189" customFormat="1" ht="12.75">
      <c r="A97" s="61"/>
      <c r="B97" s="62"/>
      <c r="C97" s="71"/>
      <c r="D97" s="61"/>
    </row>
    <row r="98" spans="1:4" s="189" customFormat="1" ht="12.75">
      <c r="A98" s="61"/>
      <c r="B98" s="62"/>
      <c r="C98" s="71"/>
      <c r="D98" s="61"/>
    </row>
    <row r="99" spans="1:4" s="189" customFormat="1" ht="12.75">
      <c r="A99" s="61"/>
      <c r="B99" s="62"/>
      <c r="C99" s="71"/>
      <c r="D99" s="61"/>
    </row>
    <row r="100" spans="1:4" s="189" customFormat="1" ht="12.75">
      <c r="A100" s="61"/>
      <c r="B100" s="62"/>
      <c r="C100" s="71"/>
      <c r="D100" s="61"/>
    </row>
    <row r="101" spans="1:4" s="189" customFormat="1" ht="12.75">
      <c r="A101" s="61"/>
      <c r="B101" s="62"/>
      <c r="C101" s="71"/>
      <c r="D101" s="61"/>
    </row>
    <row r="102" spans="1:4" s="189" customFormat="1" ht="12.75">
      <c r="A102" s="61"/>
      <c r="B102" s="62"/>
      <c r="C102" s="71"/>
      <c r="D102" s="61"/>
    </row>
    <row r="103" spans="1:4" s="189" customFormat="1" ht="12.75">
      <c r="A103" s="61"/>
      <c r="B103" s="62"/>
      <c r="C103" s="71"/>
      <c r="D103" s="61"/>
    </row>
    <row r="104" spans="1:4" s="189" customFormat="1" ht="12.75">
      <c r="A104" s="61"/>
      <c r="B104" s="62"/>
      <c r="C104" s="71"/>
      <c r="D104" s="61"/>
    </row>
    <row r="105" spans="1:4" s="189" customFormat="1" ht="12.75">
      <c r="A105" s="61"/>
      <c r="B105" s="62"/>
      <c r="C105" s="71"/>
      <c r="D105" s="61"/>
    </row>
    <row r="106" spans="1:4" s="189" customFormat="1" ht="12.75">
      <c r="A106" s="61"/>
      <c r="B106" s="62"/>
      <c r="C106" s="71"/>
      <c r="D106" s="61"/>
    </row>
    <row r="107" spans="1:4" s="189" customFormat="1" ht="12.75">
      <c r="A107" s="61"/>
      <c r="B107" s="62"/>
      <c r="C107" s="71"/>
      <c r="D107" s="61"/>
    </row>
    <row r="108" spans="1:4" s="189" customFormat="1" ht="12.75">
      <c r="A108" s="61"/>
      <c r="B108" s="62"/>
      <c r="C108" s="71"/>
      <c r="D108" s="61"/>
    </row>
    <row r="109" spans="1:4" s="189" customFormat="1" ht="12.75">
      <c r="A109" s="61"/>
      <c r="B109" s="62"/>
      <c r="C109" s="71"/>
      <c r="D109" s="61"/>
    </row>
    <row r="110" spans="1:4" s="189" customFormat="1" ht="12.75">
      <c r="A110" s="61"/>
      <c r="B110" s="62"/>
      <c r="C110" s="71"/>
      <c r="D110" s="61"/>
    </row>
    <row r="111" spans="1:4" s="189" customFormat="1" ht="12.75">
      <c r="A111" s="61"/>
      <c r="B111" s="62"/>
      <c r="C111" s="71"/>
      <c r="D111" s="61"/>
    </row>
    <row r="112" spans="1:4" s="189" customFormat="1" ht="12.75">
      <c r="A112" s="61"/>
      <c r="B112" s="62"/>
      <c r="C112" s="71"/>
      <c r="D112" s="61"/>
    </row>
    <row r="113" spans="1:4" s="189" customFormat="1" ht="12.75">
      <c r="A113" s="61"/>
      <c r="B113" s="62"/>
      <c r="C113" s="71"/>
      <c r="D113" s="61"/>
    </row>
    <row r="114" spans="1:4" s="189" customFormat="1" ht="12.75">
      <c r="A114" s="61"/>
      <c r="B114" s="62"/>
      <c r="C114" s="71"/>
      <c r="D114" s="61"/>
    </row>
    <row r="115" spans="1:4" s="189" customFormat="1" ht="12.75">
      <c r="A115" s="61"/>
      <c r="B115" s="62"/>
      <c r="C115" s="71"/>
      <c r="D115" s="61"/>
    </row>
    <row r="116" spans="1:4" s="189" customFormat="1" ht="12.75">
      <c r="A116" s="61"/>
      <c r="B116" s="62"/>
      <c r="C116" s="71"/>
      <c r="D116" s="61"/>
    </row>
    <row r="117" spans="1:4" s="189" customFormat="1" ht="12.75">
      <c r="A117" s="61"/>
      <c r="B117" s="62"/>
      <c r="C117" s="71"/>
      <c r="D117" s="61"/>
    </row>
    <row r="118" spans="1:4" s="189" customFormat="1" ht="12.75">
      <c r="A118" s="61"/>
      <c r="B118" s="62"/>
      <c r="C118" s="71"/>
      <c r="D118" s="61"/>
    </row>
    <row r="119" spans="1:4" s="189" customFormat="1" ht="12.75">
      <c r="A119" s="61"/>
      <c r="B119" s="62"/>
      <c r="C119" s="71"/>
      <c r="D119" s="61"/>
    </row>
    <row r="120" spans="1:4" s="189" customFormat="1" ht="12.75">
      <c r="A120" s="61"/>
      <c r="B120" s="62"/>
      <c r="C120" s="71"/>
      <c r="D120" s="61"/>
    </row>
    <row r="121" spans="1:4" s="189" customFormat="1" ht="12.75">
      <c r="A121" s="61"/>
      <c r="B121" s="62"/>
      <c r="C121" s="71"/>
      <c r="D121" s="61"/>
    </row>
    <row r="122" spans="1:4" s="189" customFormat="1" ht="12.75">
      <c r="A122" s="61"/>
      <c r="B122" s="62"/>
      <c r="C122" s="71"/>
      <c r="D122" s="61"/>
    </row>
    <row r="123" spans="1:4" s="189" customFormat="1" ht="12.75">
      <c r="A123" s="61"/>
      <c r="B123" s="62"/>
      <c r="C123" s="71"/>
      <c r="D123" s="61"/>
    </row>
    <row r="124" spans="1:4" s="189" customFormat="1" ht="12.75">
      <c r="A124" s="61"/>
      <c r="B124" s="62"/>
      <c r="C124" s="71"/>
      <c r="D124" s="61"/>
    </row>
    <row r="125" spans="1:4" s="189" customFormat="1" ht="12.75">
      <c r="A125" s="61"/>
      <c r="B125" s="62"/>
      <c r="C125" s="71"/>
      <c r="D125" s="61"/>
    </row>
    <row r="126" spans="1:4" s="189" customFormat="1" ht="12.75">
      <c r="A126" s="61"/>
      <c r="B126" s="62"/>
      <c r="C126" s="71"/>
      <c r="D126" s="61"/>
    </row>
    <row r="127" spans="1:4" s="189" customFormat="1" ht="12.75">
      <c r="A127" s="61"/>
      <c r="B127" s="62"/>
      <c r="C127" s="71"/>
      <c r="D127" s="61"/>
    </row>
    <row r="128" spans="1:4" s="189" customFormat="1" ht="12.75">
      <c r="A128" s="61"/>
      <c r="B128" s="62"/>
      <c r="C128" s="71"/>
      <c r="D128" s="61"/>
    </row>
    <row r="129" spans="1:4" s="189" customFormat="1" ht="12.75">
      <c r="A129" s="61"/>
      <c r="B129" s="62"/>
      <c r="C129" s="71"/>
      <c r="D129" s="61"/>
    </row>
    <row r="130" spans="1:4" s="189" customFormat="1" ht="12.75">
      <c r="A130" s="61"/>
      <c r="B130" s="62"/>
      <c r="C130" s="71"/>
      <c r="D130" s="61"/>
    </row>
    <row r="131" spans="1:4" s="189" customFormat="1" ht="12.75">
      <c r="A131" s="61"/>
      <c r="B131" s="62"/>
      <c r="C131" s="71"/>
      <c r="D131" s="61"/>
    </row>
    <row r="132" spans="1:4" s="189" customFormat="1" ht="12.75">
      <c r="A132" s="61"/>
      <c r="B132" s="62"/>
      <c r="C132" s="71"/>
      <c r="D132" s="61"/>
    </row>
    <row r="133" spans="1:4" s="189" customFormat="1" ht="12.75">
      <c r="A133" s="61"/>
      <c r="B133" s="62"/>
      <c r="C133" s="71"/>
      <c r="D133" s="61"/>
    </row>
    <row r="134" spans="1:4" s="189" customFormat="1" ht="12.75">
      <c r="A134" s="61"/>
      <c r="B134" s="62"/>
      <c r="C134" s="71"/>
      <c r="D134" s="61"/>
    </row>
    <row r="135" spans="1:4" s="189" customFormat="1" ht="12.75">
      <c r="A135" s="61"/>
      <c r="B135" s="62"/>
      <c r="C135" s="71"/>
      <c r="D135" s="61"/>
    </row>
    <row r="136" spans="1:4" s="189" customFormat="1" ht="12.75">
      <c r="A136" s="61"/>
      <c r="B136" s="62"/>
      <c r="C136" s="71"/>
      <c r="D136" s="61"/>
    </row>
    <row r="137" spans="1:4" s="189" customFormat="1" ht="12.75">
      <c r="A137" s="61"/>
      <c r="B137" s="62"/>
      <c r="C137" s="71"/>
      <c r="D137" s="61"/>
    </row>
    <row r="138" spans="1:4" s="189" customFormat="1" ht="12.75">
      <c r="A138" s="61"/>
      <c r="B138" s="62"/>
      <c r="C138" s="71"/>
      <c r="D138" s="61"/>
    </row>
    <row r="139" spans="1:4" s="189" customFormat="1" ht="12.75">
      <c r="A139" s="61"/>
      <c r="B139" s="62"/>
      <c r="C139" s="71"/>
      <c r="D139" s="61"/>
    </row>
    <row r="140" spans="1:4" s="189" customFormat="1" ht="12.75">
      <c r="A140" s="61"/>
      <c r="B140" s="62"/>
      <c r="C140" s="71"/>
      <c r="D140" s="61"/>
    </row>
    <row r="141" spans="1:4" s="189" customFormat="1" ht="12.75">
      <c r="A141" s="61"/>
      <c r="B141" s="62"/>
      <c r="C141" s="71"/>
      <c r="D141" s="61"/>
    </row>
    <row r="142" spans="1:4" s="189" customFormat="1" ht="12.75">
      <c r="A142" s="61"/>
      <c r="B142" s="62"/>
      <c r="C142" s="71"/>
      <c r="D142" s="61"/>
    </row>
    <row r="143" spans="1:4" s="189" customFormat="1" ht="12.75">
      <c r="A143" s="61"/>
      <c r="B143" s="62"/>
      <c r="C143" s="71"/>
      <c r="D143" s="61"/>
    </row>
    <row r="144" spans="1:4" s="189" customFormat="1" ht="12.75">
      <c r="A144" s="61"/>
      <c r="B144" s="62"/>
      <c r="C144" s="71"/>
      <c r="D144" s="61"/>
    </row>
    <row r="145" spans="1:4" s="189" customFormat="1" ht="12.75">
      <c r="A145" s="61"/>
      <c r="B145" s="62"/>
      <c r="C145" s="71"/>
      <c r="D145" s="61"/>
    </row>
    <row r="146" spans="1:4" s="189" customFormat="1" ht="12.75">
      <c r="A146" s="61"/>
      <c r="B146" s="62"/>
      <c r="C146" s="71"/>
      <c r="D146" s="61"/>
    </row>
    <row r="147" spans="1:4" s="189" customFormat="1" ht="12.75">
      <c r="A147" s="61"/>
      <c r="B147" s="62"/>
      <c r="C147" s="71"/>
      <c r="D147" s="61"/>
    </row>
    <row r="148" spans="1:4" s="189" customFormat="1" ht="59.25" customHeight="1">
      <c r="A148" s="61"/>
      <c r="B148" s="62"/>
      <c r="C148" s="71"/>
      <c r="D148" s="61"/>
    </row>
    <row r="149" spans="1:4" s="189" customFormat="1" ht="12.75">
      <c r="A149" s="61"/>
      <c r="B149" s="62"/>
      <c r="C149" s="71"/>
      <c r="D149" s="61"/>
    </row>
    <row r="150" spans="1:4" s="189" customFormat="1" ht="12.75">
      <c r="A150" s="61"/>
      <c r="B150" s="62"/>
      <c r="C150" s="71"/>
      <c r="D150" s="61"/>
    </row>
    <row r="151" spans="1:4" s="189" customFormat="1" ht="12.75">
      <c r="A151" s="61"/>
      <c r="B151" s="62"/>
      <c r="C151" s="71"/>
      <c r="D151" s="61"/>
    </row>
    <row r="152" spans="1:4" s="189" customFormat="1" ht="12.75">
      <c r="A152" s="61"/>
      <c r="B152" s="62"/>
      <c r="C152" s="71"/>
      <c r="D152" s="61"/>
    </row>
    <row r="153" spans="1:4" s="189" customFormat="1" ht="12.75">
      <c r="A153" s="61"/>
      <c r="B153" s="62"/>
      <c r="C153" s="71"/>
      <c r="D153" s="61"/>
    </row>
    <row r="154" spans="1:4" s="189" customFormat="1" ht="12.75">
      <c r="A154" s="61"/>
      <c r="B154" s="62"/>
      <c r="C154" s="71"/>
      <c r="D154" s="61"/>
    </row>
    <row r="155" spans="1:4" s="189" customFormat="1" ht="12.75">
      <c r="A155" s="61"/>
      <c r="B155" s="62"/>
      <c r="C155" s="71"/>
      <c r="D155" s="61"/>
    </row>
    <row r="156" spans="1:4" s="189" customFormat="1" ht="12.75">
      <c r="A156" s="61"/>
      <c r="B156" s="62"/>
      <c r="C156" s="71"/>
      <c r="D156" s="61"/>
    </row>
    <row r="157" spans="1:4" s="189" customFormat="1" ht="12.75">
      <c r="A157" s="61"/>
      <c r="B157" s="62"/>
      <c r="C157" s="71"/>
      <c r="D157" s="61"/>
    </row>
    <row r="158" spans="1:4" s="189" customFormat="1" ht="12.75">
      <c r="A158" s="61"/>
      <c r="B158" s="62"/>
      <c r="C158" s="71"/>
      <c r="D158" s="61"/>
    </row>
    <row r="159" spans="1:4" s="189" customFormat="1" ht="12.75">
      <c r="A159" s="61"/>
      <c r="B159" s="62"/>
      <c r="C159" s="71"/>
      <c r="D159" s="61"/>
    </row>
    <row r="160" spans="1:4" s="189" customFormat="1" ht="12.75">
      <c r="A160" s="61"/>
      <c r="B160" s="62"/>
      <c r="C160" s="71"/>
      <c r="D160" s="61"/>
    </row>
    <row r="161" spans="1:4" s="189" customFormat="1" ht="12.75">
      <c r="A161" s="61"/>
      <c r="B161" s="62"/>
      <c r="C161" s="71"/>
      <c r="D161" s="61"/>
    </row>
    <row r="162" spans="1:4" s="189" customFormat="1" ht="12.75">
      <c r="A162" s="61"/>
      <c r="B162" s="62"/>
      <c r="C162" s="71"/>
      <c r="D162" s="61"/>
    </row>
    <row r="163" spans="1:4" s="189" customFormat="1" ht="12.75">
      <c r="A163" s="61"/>
      <c r="B163" s="62"/>
      <c r="C163" s="71"/>
      <c r="D163" s="61"/>
    </row>
    <row r="164" spans="1:4" s="189" customFormat="1" ht="12.75">
      <c r="A164" s="61"/>
      <c r="B164" s="62"/>
      <c r="C164" s="71"/>
      <c r="D164" s="61"/>
    </row>
    <row r="165" spans="1:4" s="189" customFormat="1" ht="12.75">
      <c r="A165" s="61"/>
      <c r="B165" s="62"/>
      <c r="C165" s="71"/>
      <c r="D165" s="61"/>
    </row>
    <row r="166" spans="1:4" s="189" customFormat="1" ht="12.75">
      <c r="A166" s="61"/>
      <c r="B166" s="62"/>
      <c r="C166" s="71"/>
      <c r="D166" s="61"/>
    </row>
    <row r="167" spans="1:4" s="189" customFormat="1" ht="12.75">
      <c r="A167" s="61"/>
      <c r="B167" s="62"/>
      <c r="C167" s="71"/>
      <c r="D167" s="61"/>
    </row>
    <row r="168" spans="1:4" s="189" customFormat="1" ht="12.75">
      <c r="A168" s="61"/>
      <c r="B168" s="62"/>
      <c r="C168" s="71"/>
      <c r="D168" s="61"/>
    </row>
    <row r="169" spans="1:4" s="189" customFormat="1" ht="12.75">
      <c r="A169" s="61"/>
      <c r="B169" s="62"/>
      <c r="C169" s="71"/>
      <c r="D169" s="61"/>
    </row>
    <row r="170" spans="1:4" s="189" customFormat="1" ht="12.75">
      <c r="A170" s="61"/>
      <c r="B170" s="62"/>
      <c r="C170" s="71"/>
      <c r="D170" s="61"/>
    </row>
    <row r="171" spans="1:4" s="189" customFormat="1" ht="12.75">
      <c r="A171" s="61"/>
      <c r="B171" s="62"/>
      <c r="C171" s="71"/>
      <c r="D171" s="61"/>
    </row>
    <row r="172" spans="1:4" s="189" customFormat="1" ht="12.75">
      <c r="A172" s="61"/>
      <c r="B172" s="62"/>
      <c r="C172" s="71"/>
      <c r="D172" s="61"/>
    </row>
    <row r="173" spans="1:4" s="189" customFormat="1" ht="12.75">
      <c r="A173" s="61"/>
      <c r="B173" s="62"/>
      <c r="C173" s="71"/>
      <c r="D173" s="61"/>
    </row>
    <row r="174" spans="1:4" s="189" customFormat="1" ht="12.75">
      <c r="A174" s="61"/>
      <c r="B174" s="62"/>
      <c r="C174" s="71"/>
      <c r="D174" s="61"/>
    </row>
    <row r="175" spans="1:4" s="189" customFormat="1" ht="12.75">
      <c r="A175" s="61"/>
      <c r="B175" s="62"/>
      <c r="C175" s="71"/>
      <c r="D175" s="61"/>
    </row>
    <row r="176" spans="1:4" s="189" customFormat="1" ht="12.75">
      <c r="A176" s="61"/>
      <c r="B176" s="62"/>
      <c r="C176" s="71"/>
      <c r="D176" s="61"/>
    </row>
    <row r="177" spans="1:4" s="189" customFormat="1" ht="12.75">
      <c r="A177" s="61"/>
      <c r="B177" s="62"/>
      <c r="C177" s="71"/>
      <c r="D177" s="61"/>
    </row>
    <row r="178" spans="1:4" s="189" customFormat="1" ht="12.75">
      <c r="A178" s="61"/>
      <c r="B178" s="62"/>
      <c r="C178" s="71"/>
      <c r="D178" s="61"/>
    </row>
    <row r="179" spans="1:4" s="189" customFormat="1" ht="12.75">
      <c r="A179" s="61"/>
      <c r="B179" s="62"/>
      <c r="C179" s="71"/>
      <c r="D179" s="61"/>
    </row>
    <row r="180" spans="1:4" s="189" customFormat="1" ht="12.75">
      <c r="A180" s="61"/>
      <c r="B180" s="62"/>
      <c r="C180" s="71"/>
      <c r="D180" s="61"/>
    </row>
    <row r="181" spans="1:4" s="189" customFormat="1" ht="12.75">
      <c r="A181" s="61"/>
      <c r="B181" s="62"/>
      <c r="C181" s="71"/>
      <c r="D181" s="61"/>
    </row>
    <row r="182" spans="1:4" s="189" customFormat="1" ht="12.75">
      <c r="A182" s="61"/>
      <c r="B182" s="62"/>
      <c r="C182" s="71"/>
      <c r="D182" s="61"/>
    </row>
    <row r="183" spans="1:4" s="189" customFormat="1" ht="12.75">
      <c r="A183" s="61"/>
      <c r="B183" s="62"/>
      <c r="C183" s="71"/>
      <c r="D183" s="61"/>
    </row>
    <row r="184" spans="1:4" s="189" customFormat="1" ht="12.75">
      <c r="A184" s="61"/>
      <c r="B184" s="62"/>
      <c r="C184" s="71"/>
      <c r="D184" s="61"/>
    </row>
    <row r="185" spans="1:4" s="189" customFormat="1" ht="12.75">
      <c r="A185" s="61"/>
      <c r="B185" s="62"/>
      <c r="C185" s="71"/>
      <c r="D185" s="61"/>
    </row>
    <row r="186" spans="1:4" s="189" customFormat="1" ht="12.75">
      <c r="A186" s="61"/>
      <c r="B186" s="62"/>
      <c r="C186" s="71"/>
      <c r="D186" s="61"/>
    </row>
    <row r="187" spans="1:4" s="189" customFormat="1" ht="12.75">
      <c r="A187" s="61"/>
      <c r="B187" s="62"/>
      <c r="C187" s="71"/>
      <c r="D187" s="61"/>
    </row>
    <row r="188" spans="1:4" s="189" customFormat="1" ht="12.75">
      <c r="A188" s="61"/>
      <c r="B188" s="62"/>
      <c r="C188" s="71"/>
      <c r="D188" s="61"/>
    </row>
    <row r="189" spans="1:4" s="189" customFormat="1" ht="12.75">
      <c r="A189" s="61"/>
      <c r="B189" s="62"/>
      <c r="C189" s="71"/>
      <c r="D189" s="61"/>
    </row>
    <row r="190" spans="1:4" s="189" customFormat="1" ht="12.75">
      <c r="A190" s="61"/>
      <c r="B190" s="62"/>
      <c r="C190" s="71"/>
      <c r="D190" s="61"/>
    </row>
    <row r="191" spans="1:4" s="189" customFormat="1" ht="12.75">
      <c r="A191" s="61"/>
      <c r="B191" s="62"/>
      <c r="C191" s="71"/>
      <c r="D191" s="61"/>
    </row>
    <row r="192" spans="1:4" s="189" customFormat="1" ht="12.75">
      <c r="A192" s="61"/>
      <c r="B192" s="62"/>
      <c r="C192" s="71"/>
      <c r="D192" s="61"/>
    </row>
    <row r="193" spans="1:4" s="189" customFormat="1" ht="12.75">
      <c r="A193" s="61"/>
      <c r="B193" s="62"/>
      <c r="C193" s="71"/>
      <c r="D193" s="61"/>
    </row>
    <row r="194" spans="1:4" s="189" customFormat="1" ht="12.75">
      <c r="A194" s="61"/>
      <c r="B194" s="62"/>
      <c r="C194" s="71"/>
      <c r="D194" s="61"/>
    </row>
    <row r="195" spans="1:4" s="189" customFormat="1" ht="12.75">
      <c r="A195" s="61"/>
      <c r="B195" s="62"/>
      <c r="C195" s="71"/>
      <c r="D195" s="61"/>
    </row>
    <row r="196" spans="1:4" s="189" customFormat="1" ht="12.75">
      <c r="A196" s="61"/>
      <c r="B196" s="62"/>
      <c r="C196" s="71"/>
      <c r="D196" s="61"/>
    </row>
    <row r="197" spans="1:4" s="189" customFormat="1" ht="12.75">
      <c r="A197" s="61"/>
      <c r="B197" s="62"/>
      <c r="C197" s="71"/>
      <c r="D197" s="61"/>
    </row>
    <row r="198" spans="1:4" s="189" customFormat="1" ht="12.75">
      <c r="A198" s="61"/>
      <c r="B198" s="62"/>
      <c r="C198" s="71"/>
      <c r="D198" s="61"/>
    </row>
    <row r="199" spans="1:4" s="189" customFormat="1" ht="12.75">
      <c r="A199" s="61"/>
      <c r="B199" s="62"/>
      <c r="C199" s="71"/>
      <c r="D199" s="61"/>
    </row>
    <row r="200" spans="1:4" s="189" customFormat="1" ht="12.75">
      <c r="A200" s="61"/>
      <c r="B200" s="62"/>
      <c r="C200" s="71"/>
      <c r="D200" s="61"/>
    </row>
    <row r="201" spans="1:4" s="189" customFormat="1" ht="12.75">
      <c r="A201" s="61"/>
      <c r="B201" s="62"/>
      <c r="C201" s="71"/>
      <c r="D201" s="61"/>
    </row>
    <row r="202" spans="1:4" s="189" customFormat="1" ht="12.75">
      <c r="A202" s="61"/>
      <c r="B202" s="62"/>
      <c r="C202" s="71"/>
      <c r="D202" s="61"/>
    </row>
    <row r="203" spans="1:4" s="189" customFormat="1" ht="12.75">
      <c r="A203" s="61"/>
      <c r="B203" s="62"/>
      <c r="C203" s="71"/>
      <c r="D203" s="61"/>
    </row>
    <row r="204" spans="1:4" s="189" customFormat="1" ht="12.75">
      <c r="A204" s="61"/>
      <c r="B204" s="62"/>
      <c r="C204" s="71"/>
      <c r="D204" s="61"/>
    </row>
    <row r="205" spans="1:4" s="189" customFormat="1" ht="12.75">
      <c r="A205" s="61"/>
      <c r="B205" s="62"/>
      <c r="C205" s="71"/>
      <c r="D205" s="61"/>
    </row>
    <row r="206" spans="1:4" s="189" customFormat="1" ht="12.75">
      <c r="A206" s="61"/>
      <c r="B206" s="62"/>
      <c r="C206" s="71"/>
      <c r="D206" s="61"/>
    </row>
    <row r="207" spans="1:4" s="189" customFormat="1" ht="12.75">
      <c r="A207" s="61"/>
      <c r="B207" s="62"/>
      <c r="C207" s="71"/>
      <c r="D207" s="61"/>
    </row>
    <row r="208" spans="1:4" s="189" customFormat="1" ht="12" customHeight="1">
      <c r="A208" s="61"/>
      <c r="B208" s="62"/>
      <c r="C208" s="71"/>
      <c r="D208" s="61"/>
    </row>
    <row r="209" spans="1:7" s="189" customFormat="1" ht="12.75">
      <c r="A209" s="61"/>
      <c r="B209" s="62"/>
      <c r="C209" s="71"/>
      <c r="D209" s="61"/>
      <c r="E209" s="63"/>
      <c r="F209" s="63"/>
      <c r="G209" s="69"/>
    </row>
    <row r="210" spans="1:7" s="189" customFormat="1" ht="12.75">
      <c r="A210" s="61"/>
      <c r="B210" s="62"/>
      <c r="C210" s="71"/>
      <c r="D210" s="61"/>
      <c r="E210" s="63"/>
      <c r="F210" s="63"/>
      <c r="G210" s="70"/>
    </row>
    <row r="211" spans="1:7" s="189" customFormat="1" ht="12.75">
      <c r="A211" s="61"/>
      <c r="B211" s="62"/>
      <c r="C211" s="71"/>
      <c r="D211" s="61"/>
      <c r="E211" s="63"/>
      <c r="F211" s="63"/>
      <c r="G211" s="69"/>
    </row>
    <row r="212" spans="1:7" s="189" customFormat="1" ht="12.75">
      <c r="A212" s="61"/>
      <c r="B212" s="62"/>
      <c r="C212" s="71"/>
      <c r="D212" s="61"/>
      <c r="E212" s="63"/>
      <c r="F212" s="63"/>
      <c r="G212" s="70"/>
    </row>
    <row r="213" spans="1:6" s="189" customFormat="1" ht="12.75">
      <c r="A213" s="61"/>
      <c r="B213" s="62"/>
      <c r="C213" s="71"/>
      <c r="D213" s="61"/>
      <c r="E213" s="63"/>
      <c r="F213" s="63"/>
    </row>
    <row r="214" spans="1:6" s="189" customFormat="1" ht="12.75">
      <c r="A214" s="61"/>
      <c r="B214" s="62"/>
      <c r="C214" s="71"/>
      <c r="D214" s="61"/>
      <c r="E214" s="63"/>
      <c r="F214" s="63"/>
    </row>
    <row r="215" spans="1:6" s="189" customFormat="1" ht="12.75">
      <c r="A215" s="61"/>
      <c r="B215" s="62"/>
      <c r="C215" s="71"/>
      <c r="D215" s="61"/>
      <c r="E215" s="63"/>
      <c r="F215" s="63"/>
    </row>
    <row r="216" spans="1:6" s="189" customFormat="1" ht="12.75">
      <c r="A216" s="61"/>
      <c r="B216" s="62"/>
      <c r="C216" s="71"/>
      <c r="D216" s="61"/>
      <c r="E216" s="63"/>
      <c r="F216" s="63"/>
    </row>
    <row r="217" spans="1:6" s="189" customFormat="1" ht="12.75">
      <c r="A217" s="61"/>
      <c r="B217" s="62"/>
      <c r="C217" s="71"/>
      <c r="D217" s="61"/>
      <c r="E217" s="63"/>
      <c r="F217" s="63"/>
    </row>
    <row r="218" spans="1:6" s="189" customFormat="1" ht="12.75">
      <c r="A218" s="61"/>
      <c r="B218" s="62"/>
      <c r="C218" s="71"/>
      <c r="D218" s="61"/>
      <c r="E218" s="63"/>
      <c r="F218" s="63"/>
    </row>
    <row r="219" spans="1:6" s="189" customFormat="1" ht="12.75">
      <c r="A219" s="61"/>
      <c r="B219" s="62"/>
      <c r="C219" s="71"/>
      <c r="D219" s="61"/>
      <c r="E219" s="63"/>
      <c r="F219" s="63"/>
    </row>
    <row r="220" spans="1:6" s="189" customFormat="1" ht="12.75">
      <c r="A220" s="61"/>
      <c r="B220" s="62"/>
      <c r="C220" s="71"/>
      <c r="D220" s="61"/>
      <c r="E220" s="63"/>
      <c r="F220" s="63"/>
    </row>
    <row r="221" spans="1:6" s="189" customFormat="1" ht="12.75">
      <c r="A221" s="61"/>
      <c r="B221" s="62"/>
      <c r="C221" s="71"/>
      <c r="D221" s="61"/>
      <c r="E221" s="63"/>
      <c r="F221" s="63"/>
    </row>
    <row r="222" spans="1:6" s="189" customFormat="1" ht="12.75">
      <c r="A222" s="61"/>
      <c r="B222" s="62"/>
      <c r="C222" s="71"/>
      <c r="D222" s="61"/>
      <c r="E222" s="63"/>
      <c r="F222" s="63"/>
    </row>
    <row r="223" spans="1:6" s="189" customFormat="1" ht="12.75">
      <c r="A223" s="61"/>
      <c r="B223" s="62"/>
      <c r="C223" s="71"/>
      <c r="D223" s="61"/>
      <c r="E223" s="63"/>
      <c r="F223" s="63"/>
    </row>
    <row r="224" spans="1:6" s="189" customFormat="1" ht="12.75">
      <c r="A224" s="61"/>
      <c r="B224" s="62"/>
      <c r="C224" s="71"/>
      <c r="D224" s="61"/>
      <c r="E224" s="63"/>
      <c r="F224" s="63"/>
    </row>
    <row r="225" spans="1:6" s="189" customFormat="1" ht="12.75">
      <c r="A225" s="61"/>
      <c r="B225" s="62"/>
      <c r="C225" s="71"/>
      <c r="D225" s="61"/>
      <c r="E225" s="63"/>
      <c r="F225" s="63"/>
    </row>
    <row r="226" spans="1:6" s="189" customFormat="1" ht="12.75">
      <c r="A226" s="61"/>
      <c r="B226" s="62"/>
      <c r="C226" s="71"/>
      <c r="D226" s="61"/>
      <c r="E226" s="63"/>
      <c r="F226" s="63"/>
    </row>
    <row r="227" spans="1:6" s="189" customFormat="1" ht="12.75">
      <c r="A227" s="61"/>
      <c r="B227" s="62"/>
      <c r="C227" s="71"/>
      <c r="D227" s="61"/>
      <c r="E227" s="63"/>
      <c r="F227" s="63"/>
    </row>
    <row r="228" spans="1:6" s="189" customFormat="1" ht="12.75">
      <c r="A228" s="61"/>
      <c r="B228" s="62"/>
      <c r="C228" s="71"/>
      <c r="D228" s="61"/>
      <c r="E228" s="63"/>
      <c r="F228" s="63"/>
    </row>
    <row r="229" spans="1:6" s="189" customFormat="1" ht="12.75">
      <c r="A229" s="61"/>
      <c r="B229" s="62"/>
      <c r="C229" s="71"/>
      <c r="D229" s="61"/>
      <c r="E229" s="63"/>
      <c r="F229" s="63"/>
    </row>
    <row r="230" spans="1:6" s="189" customFormat="1" ht="12.75">
      <c r="A230" s="61"/>
      <c r="B230" s="62"/>
      <c r="C230" s="71"/>
      <c r="D230" s="61"/>
      <c r="E230" s="63"/>
      <c r="F230" s="63"/>
    </row>
    <row r="231" spans="1:6" s="189" customFormat="1" ht="9" customHeight="1">
      <c r="A231" s="61"/>
      <c r="B231" s="62"/>
      <c r="C231" s="71"/>
      <c r="D231" s="61"/>
      <c r="E231" s="63"/>
      <c r="F231" s="63"/>
    </row>
    <row r="232" spans="1:6" s="189" customFormat="1" ht="12.75">
      <c r="A232" s="61"/>
      <c r="B232" s="62"/>
      <c r="C232" s="71"/>
      <c r="D232" s="61"/>
      <c r="E232" s="63"/>
      <c r="F232" s="63"/>
    </row>
    <row r="233" spans="1:6" s="189" customFormat="1" ht="12.75">
      <c r="A233" s="61"/>
      <c r="B233" s="62"/>
      <c r="C233" s="71"/>
      <c r="D233" s="61"/>
      <c r="E233" s="63"/>
      <c r="F233" s="63"/>
    </row>
    <row r="234" spans="1:6" s="189" customFormat="1" ht="12.75">
      <c r="A234" s="61"/>
      <c r="B234" s="62"/>
      <c r="C234" s="71"/>
      <c r="D234" s="61"/>
      <c r="E234" s="63"/>
      <c r="F234" s="63"/>
    </row>
    <row r="235" spans="1:6" s="189" customFormat="1" ht="12.75">
      <c r="A235" s="61"/>
      <c r="B235" s="62"/>
      <c r="C235" s="71"/>
      <c r="D235" s="61"/>
      <c r="E235" s="63"/>
      <c r="F235" s="63"/>
    </row>
    <row r="236" spans="1:6" s="189" customFormat="1" ht="12.75">
      <c r="A236" s="61"/>
      <c r="B236" s="62"/>
      <c r="C236" s="71"/>
      <c r="D236" s="61"/>
      <c r="E236" s="63"/>
      <c r="F236" s="63"/>
    </row>
    <row r="237" spans="1:6" s="189" customFormat="1" ht="12.75">
      <c r="A237" s="61"/>
      <c r="B237" s="62"/>
      <c r="C237" s="71"/>
      <c r="D237" s="61"/>
      <c r="E237" s="63"/>
      <c r="F237" s="63"/>
    </row>
    <row r="238" spans="1:6" s="189" customFormat="1" ht="12.75">
      <c r="A238" s="61"/>
      <c r="B238" s="62"/>
      <c r="C238" s="71"/>
      <c r="D238" s="61"/>
      <c r="E238" s="63"/>
      <c r="F238" s="63"/>
    </row>
    <row r="239" spans="1:6" s="189" customFormat="1" ht="12.75">
      <c r="A239" s="61"/>
      <c r="B239" s="62"/>
      <c r="C239" s="71"/>
      <c r="D239" s="61"/>
      <c r="E239" s="63"/>
      <c r="F239" s="63"/>
    </row>
    <row r="240" spans="1:6" s="189" customFormat="1" ht="12.75">
      <c r="A240" s="61"/>
      <c r="B240" s="62"/>
      <c r="C240" s="71"/>
      <c r="D240" s="61"/>
      <c r="E240" s="63"/>
      <c r="F240" s="63"/>
    </row>
    <row r="241" spans="1:6" s="189" customFormat="1" ht="12.75">
      <c r="A241" s="61"/>
      <c r="B241" s="62"/>
      <c r="C241" s="71"/>
      <c r="D241" s="61"/>
      <c r="E241" s="63"/>
      <c r="F241" s="63"/>
    </row>
    <row r="242" spans="1:6" s="189" customFormat="1" ht="12.75">
      <c r="A242" s="61"/>
      <c r="B242" s="62"/>
      <c r="C242" s="71"/>
      <c r="D242" s="61"/>
      <c r="E242" s="63"/>
      <c r="F242" s="63"/>
    </row>
    <row r="243" spans="1:6" s="189" customFormat="1" ht="7.5" customHeight="1">
      <c r="A243" s="61"/>
      <c r="B243" s="62"/>
      <c r="C243" s="71"/>
      <c r="D243" s="61"/>
      <c r="E243" s="63"/>
      <c r="F243" s="63"/>
    </row>
    <row r="244" spans="1:6" s="189" customFormat="1" ht="12.75">
      <c r="A244" s="61"/>
      <c r="B244" s="62"/>
      <c r="C244" s="71"/>
      <c r="D244" s="61"/>
      <c r="E244" s="63"/>
      <c r="F244" s="63"/>
    </row>
    <row r="245" spans="1:6" s="189" customFormat="1" ht="12.75">
      <c r="A245" s="61"/>
      <c r="B245" s="62"/>
      <c r="C245" s="71"/>
      <c r="D245" s="61"/>
      <c r="E245" s="63"/>
      <c r="F245" s="63"/>
    </row>
    <row r="246" spans="1:6" s="189" customFormat="1" ht="6.75" customHeight="1">
      <c r="A246" s="61"/>
      <c r="B246" s="62"/>
      <c r="C246" s="71"/>
      <c r="D246" s="61"/>
      <c r="E246" s="63"/>
      <c r="F246" s="63"/>
    </row>
    <row r="247" spans="1:6" s="189" customFormat="1" ht="12.75">
      <c r="A247" s="61"/>
      <c r="B247" s="62"/>
      <c r="C247" s="71"/>
      <c r="D247" s="61"/>
      <c r="E247" s="63"/>
      <c r="F247" s="63"/>
    </row>
    <row r="248" spans="1:6" s="189" customFormat="1" ht="12.75">
      <c r="A248" s="61"/>
      <c r="B248" s="62"/>
      <c r="C248" s="71"/>
      <c r="D248" s="61"/>
      <c r="E248" s="63"/>
      <c r="F248" s="63"/>
    </row>
    <row r="249" spans="1:6" s="189" customFormat="1" ht="12.75">
      <c r="A249" s="61"/>
      <c r="B249" s="62"/>
      <c r="C249" s="71"/>
      <c r="D249" s="61"/>
      <c r="E249" s="63"/>
      <c r="F249" s="63"/>
    </row>
    <row r="250" spans="1:6" s="189" customFormat="1" ht="12.75">
      <c r="A250" s="61"/>
      <c r="B250" s="62"/>
      <c r="C250" s="71"/>
      <c r="D250" s="61"/>
      <c r="E250" s="63"/>
      <c r="F250" s="63"/>
    </row>
    <row r="251" spans="1:6" s="189" customFormat="1" ht="12.75">
      <c r="A251" s="61"/>
      <c r="B251" s="62"/>
      <c r="C251" s="71"/>
      <c r="D251" s="61"/>
      <c r="E251" s="63"/>
      <c r="F251" s="63"/>
    </row>
    <row r="252" spans="1:6" s="189" customFormat="1" ht="12.75">
      <c r="A252" s="61"/>
      <c r="B252" s="62"/>
      <c r="C252" s="71"/>
      <c r="D252" s="61"/>
      <c r="E252" s="63"/>
      <c r="F252" s="63"/>
    </row>
    <row r="253" spans="1:6" s="189" customFormat="1" ht="12.75">
      <c r="A253" s="61"/>
      <c r="B253" s="62"/>
      <c r="C253" s="71"/>
      <c r="D253" s="61"/>
      <c r="E253" s="63"/>
      <c r="F253" s="63"/>
    </row>
    <row r="254" spans="1:6" s="189" customFormat="1" ht="12.75">
      <c r="A254" s="61"/>
      <c r="B254" s="62"/>
      <c r="C254" s="71"/>
      <c r="D254" s="61"/>
      <c r="E254" s="63"/>
      <c r="F254" s="63"/>
    </row>
    <row r="255" spans="1:6" s="189" customFormat="1" ht="12.75">
      <c r="A255" s="61"/>
      <c r="B255" s="62"/>
      <c r="C255" s="71"/>
      <c r="D255" s="61"/>
      <c r="E255" s="63"/>
      <c r="F255" s="63"/>
    </row>
    <row r="256" spans="1:6" s="189" customFormat="1" ht="12.75">
      <c r="A256" s="61"/>
      <c r="B256" s="62"/>
      <c r="C256" s="71"/>
      <c r="D256" s="61"/>
      <c r="E256" s="63"/>
      <c r="F256" s="63"/>
    </row>
    <row r="257" spans="1:6" s="189" customFormat="1" ht="12.75">
      <c r="A257" s="61"/>
      <c r="B257" s="62"/>
      <c r="C257" s="71"/>
      <c r="D257" s="61"/>
      <c r="E257" s="63"/>
      <c r="F257" s="63"/>
    </row>
    <row r="258" spans="1:6" s="189" customFormat="1" ht="12.75">
      <c r="A258" s="61"/>
      <c r="B258" s="62"/>
      <c r="C258" s="71"/>
      <c r="D258" s="61"/>
      <c r="E258" s="63"/>
      <c r="F258" s="63"/>
    </row>
    <row r="259" spans="1:6" s="189" customFormat="1" ht="12.75">
      <c r="A259" s="61"/>
      <c r="B259" s="62"/>
      <c r="C259" s="71"/>
      <c r="D259" s="61"/>
      <c r="E259" s="63"/>
      <c r="F259" s="63"/>
    </row>
    <row r="260" spans="1:6" s="189" customFormat="1" ht="7.5" customHeight="1">
      <c r="A260" s="61"/>
      <c r="B260" s="62"/>
      <c r="C260" s="71"/>
      <c r="D260" s="61"/>
      <c r="E260" s="63"/>
      <c r="F260" s="63"/>
    </row>
    <row r="261" spans="1:6" s="189" customFormat="1" ht="12.75">
      <c r="A261" s="61"/>
      <c r="B261" s="62"/>
      <c r="C261" s="71"/>
      <c r="D261" s="61"/>
      <c r="E261" s="63"/>
      <c r="F261" s="63"/>
    </row>
    <row r="262" spans="1:6" s="189" customFormat="1" ht="12.75">
      <c r="A262" s="61"/>
      <c r="B262" s="62"/>
      <c r="C262" s="71"/>
      <c r="D262" s="61"/>
      <c r="E262" s="63"/>
      <c r="F262" s="63"/>
    </row>
    <row r="263" spans="1:6" s="189" customFormat="1" ht="12.75">
      <c r="A263" s="61"/>
      <c r="B263" s="62"/>
      <c r="C263" s="71"/>
      <c r="D263" s="61"/>
      <c r="E263" s="63"/>
      <c r="F263" s="63"/>
    </row>
    <row r="264" spans="1:6" s="189" customFormat="1" ht="12.75">
      <c r="A264" s="61"/>
      <c r="B264" s="62"/>
      <c r="C264" s="71"/>
      <c r="D264" s="61"/>
      <c r="E264" s="63"/>
      <c r="F264" s="63"/>
    </row>
    <row r="265" spans="1:6" s="189" customFormat="1" ht="12.75">
      <c r="A265" s="61"/>
      <c r="B265" s="62"/>
      <c r="C265" s="71"/>
      <c r="D265" s="61"/>
      <c r="E265" s="63"/>
      <c r="F265" s="63"/>
    </row>
    <row r="266" spans="1:6" s="189" customFormat="1" ht="12.75">
      <c r="A266" s="61"/>
      <c r="B266" s="62"/>
      <c r="C266" s="71"/>
      <c r="D266" s="61"/>
      <c r="E266" s="63"/>
      <c r="F266" s="63"/>
    </row>
    <row r="290" ht="15" customHeight="1"/>
    <row r="293" ht="15.75" customHeight="1"/>
    <row r="298" ht="15.75" customHeight="1"/>
    <row r="310" ht="42.75" customHeight="1"/>
  </sheetData>
  <mergeCells count="2">
    <mergeCell ref="A3:E3"/>
    <mergeCell ref="A21:D21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2.75"/>
  <cols>
    <col min="1" max="1" width="5.875" style="74" customWidth="1"/>
    <col min="2" max="2" width="6.375" style="74" customWidth="1"/>
    <col min="3" max="3" width="5.625" style="74" customWidth="1"/>
    <col min="4" max="4" width="49.125" style="75" customWidth="1"/>
    <col min="5" max="5" width="23.875" style="75" customWidth="1"/>
    <col min="6" max="6" width="14.00390625" style="75" hidden="1" customWidth="1"/>
    <col min="7" max="7" width="14.375" style="76" hidden="1" customWidth="1"/>
    <col min="8" max="8" width="0.12890625" style="76" hidden="1" customWidth="1"/>
    <col min="9" max="16384" width="7.875" style="75" customWidth="1"/>
  </cols>
  <sheetData>
    <row r="1" ht="45">
      <c r="E1" s="186" t="s">
        <v>502</v>
      </c>
    </row>
    <row r="2" ht="14.25">
      <c r="E2" s="185"/>
    </row>
    <row r="3" spans="1:8" ht="20.25">
      <c r="A3" s="392" t="s">
        <v>317</v>
      </c>
      <c r="B3" s="392"/>
      <c r="C3" s="392"/>
      <c r="D3" s="392"/>
      <c r="E3" s="392"/>
      <c r="F3" s="77"/>
      <c r="G3" s="77"/>
      <c r="H3" s="77"/>
    </row>
    <row r="4" spans="1:8" ht="20.25">
      <c r="A4" s="193"/>
      <c r="B4" s="193"/>
      <c r="C4" s="193"/>
      <c r="D4" s="193"/>
      <c r="E4" s="193"/>
      <c r="F4" s="77"/>
      <c r="G4" s="77"/>
      <c r="H4" s="77"/>
    </row>
    <row r="5" spans="7:8" ht="15" thickBot="1">
      <c r="G5" s="78"/>
      <c r="H5" s="78"/>
    </row>
    <row r="6" spans="1:5" s="79" customFormat="1" ht="31.5" thickBot="1" thickTop="1">
      <c r="A6" s="213" t="s">
        <v>0</v>
      </c>
      <c r="B6" s="214" t="s">
        <v>1</v>
      </c>
      <c r="C6" s="196" t="s">
        <v>2</v>
      </c>
      <c r="D6" s="196" t="s">
        <v>3</v>
      </c>
      <c r="E6" s="245" t="s">
        <v>314</v>
      </c>
    </row>
    <row r="7" spans="1:5" s="80" customFormat="1" ht="15" thickTop="1">
      <c r="A7" s="27">
        <v>750</v>
      </c>
      <c r="B7" s="28"/>
      <c r="C7" s="29"/>
      <c r="D7" s="28" t="s">
        <v>59</v>
      </c>
      <c r="E7" s="42">
        <f>SUM(E9)</f>
        <v>50000</v>
      </c>
    </row>
    <row r="8" spans="1:5" s="80" customFormat="1" ht="14.25">
      <c r="A8" s="31"/>
      <c r="B8" s="32"/>
      <c r="C8" s="33"/>
      <c r="D8" s="32"/>
      <c r="E8" s="45"/>
    </row>
    <row r="9" spans="1:5" s="80" customFormat="1" ht="14.25">
      <c r="A9" s="31"/>
      <c r="B9" s="32">
        <v>75011</v>
      </c>
      <c r="C9" s="33"/>
      <c r="D9" s="52" t="s">
        <v>90</v>
      </c>
      <c r="E9" s="47">
        <f>SUM(E10)</f>
        <v>50000</v>
      </c>
    </row>
    <row r="10" spans="1:5" s="80" customFormat="1" ht="25.5">
      <c r="A10" s="39"/>
      <c r="B10" s="40"/>
      <c r="C10" s="53" t="s">
        <v>245</v>
      </c>
      <c r="D10" s="50" t="s">
        <v>246</v>
      </c>
      <c r="E10" s="46">
        <v>50000</v>
      </c>
    </row>
    <row r="11" spans="1:5" s="80" customFormat="1" ht="14.25">
      <c r="A11" s="39"/>
      <c r="B11" s="40"/>
      <c r="C11" s="53"/>
      <c r="D11" s="50"/>
      <c r="E11" s="46"/>
    </row>
    <row r="12" spans="1:5" s="80" customFormat="1" ht="14.25">
      <c r="A12" s="27">
        <v>852</v>
      </c>
      <c r="B12" s="28"/>
      <c r="C12" s="29"/>
      <c r="D12" s="28" t="s">
        <v>65</v>
      </c>
      <c r="E12" s="42">
        <f>SUM(E14)</f>
        <v>0</v>
      </c>
    </row>
    <row r="13" spans="1:5" s="80" customFormat="1" ht="14.25">
      <c r="A13" s="31"/>
      <c r="B13" s="32"/>
      <c r="C13" s="53"/>
      <c r="D13" s="50"/>
      <c r="E13" s="45"/>
    </row>
    <row r="14" spans="1:5" s="80" customFormat="1" ht="25.5">
      <c r="A14" s="31"/>
      <c r="B14" s="32">
        <v>85228</v>
      </c>
      <c r="C14" s="33"/>
      <c r="D14" s="54" t="s">
        <v>119</v>
      </c>
      <c r="E14" s="45">
        <f>SUM(E15:E15)</f>
        <v>0</v>
      </c>
    </row>
    <row r="15" spans="1:5" s="80" customFormat="1" ht="25.5">
      <c r="A15" s="39"/>
      <c r="B15" s="40"/>
      <c r="C15" s="53" t="s">
        <v>245</v>
      </c>
      <c r="D15" s="50" t="s">
        <v>246</v>
      </c>
      <c r="E15" s="46">
        <v>0</v>
      </c>
    </row>
    <row r="16" spans="1:5" s="80" customFormat="1" ht="15" thickBot="1">
      <c r="A16" s="39"/>
      <c r="B16" s="40"/>
      <c r="C16" s="53"/>
      <c r="D16" s="50"/>
      <c r="E16" s="46"/>
    </row>
    <row r="17" spans="1:5" s="72" customFormat="1" ht="16.5" thickBot="1" thickTop="1">
      <c r="A17" s="393" t="s">
        <v>23</v>
      </c>
      <c r="B17" s="379"/>
      <c r="C17" s="379"/>
      <c r="D17" s="380"/>
      <c r="E17" s="229">
        <f>SUM(E7,E12)</f>
        <v>50000</v>
      </c>
    </row>
    <row r="18" spans="7:8" ht="15" thickTop="1">
      <c r="G18" s="75"/>
      <c r="H18" s="75"/>
    </row>
    <row r="19" spans="7:8" ht="14.25">
      <c r="G19" s="75"/>
      <c r="H19" s="75"/>
    </row>
    <row r="20" spans="7:8" ht="14.25">
      <c r="G20" s="75"/>
      <c r="H20" s="75"/>
    </row>
    <row r="21" spans="7:8" ht="14.25">
      <c r="G21" s="75"/>
      <c r="H21" s="75"/>
    </row>
    <row r="22" spans="7:8" ht="14.25">
      <c r="G22" s="75"/>
      <c r="H22" s="75"/>
    </row>
    <row r="23" spans="7:8" ht="14.25">
      <c r="G23" s="75"/>
      <c r="H23" s="75"/>
    </row>
    <row r="24" spans="7:8" ht="14.25">
      <c r="G24" s="75"/>
      <c r="H24" s="75"/>
    </row>
    <row r="25" spans="7:8" ht="14.25">
      <c r="G25" s="75"/>
      <c r="H25" s="75"/>
    </row>
    <row r="26" spans="7:8" ht="14.25">
      <c r="G26" s="75"/>
      <c r="H26" s="75"/>
    </row>
    <row r="27" spans="7:8" ht="14.25">
      <c r="G27" s="75"/>
      <c r="H27" s="75"/>
    </row>
    <row r="28" spans="7:8" ht="14.25">
      <c r="G28" s="75"/>
      <c r="H28" s="75"/>
    </row>
    <row r="29" spans="7:8" ht="14.25">
      <c r="G29" s="75"/>
      <c r="H29" s="75"/>
    </row>
    <row r="30" spans="7:8" ht="14.25">
      <c r="G30" s="75"/>
      <c r="H30" s="75"/>
    </row>
    <row r="31" spans="7:8" ht="14.25">
      <c r="G31" s="75"/>
      <c r="H31" s="75"/>
    </row>
    <row r="32" spans="7:8" ht="14.25">
      <c r="G32" s="75"/>
      <c r="H32" s="75"/>
    </row>
    <row r="33" spans="7:8" ht="14.25">
      <c r="G33" s="75"/>
      <c r="H33" s="75"/>
    </row>
    <row r="34" spans="7:8" ht="14.25">
      <c r="G34" s="75"/>
      <c r="H34" s="75"/>
    </row>
    <row r="35" spans="7:8" ht="14.25">
      <c r="G35" s="75"/>
      <c r="H35" s="75"/>
    </row>
    <row r="36" spans="7:8" ht="14.25">
      <c r="G36" s="75"/>
      <c r="H36" s="75"/>
    </row>
    <row r="37" spans="7:8" ht="14.25">
      <c r="G37" s="75"/>
      <c r="H37" s="75"/>
    </row>
    <row r="38" spans="7:8" ht="14.25">
      <c r="G38" s="75"/>
      <c r="H38" s="75"/>
    </row>
    <row r="39" spans="7:8" ht="14.25">
      <c r="G39" s="75"/>
      <c r="H39" s="75"/>
    </row>
    <row r="40" spans="7:8" ht="14.25">
      <c r="G40" s="75"/>
      <c r="H40" s="75"/>
    </row>
    <row r="41" spans="7:8" ht="14.25">
      <c r="G41" s="75"/>
      <c r="H41" s="75"/>
    </row>
    <row r="42" spans="7:8" ht="14.25">
      <c r="G42" s="75"/>
      <c r="H42" s="75"/>
    </row>
    <row r="148" ht="59.25" customHeight="1"/>
    <row r="208" ht="12" customHeight="1"/>
    <row r="231" ht="9" customHeight="1"/>
    <row r="243" ht="7.5" customHeight="1"/>
    <row r="246" ht="6.75" customHeight="1"/>
    <row r="260" ht="7.5" customHeight="1"/>
    <row r="290" ht="15" customHeight="1"/>
    <row r="293" ht="15.75" customHeight="1"/>
    <row r="298" ht="15.75" customHeight="1"/>
    <row r="310" ht="42.75" customHeight="1"/>
  </sheetData>
  <mergeCells count="2">
    <mergeCell ref="A3:E3"/>
    <mergeCell ref="A17:D17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2.75"/>
  <cols>
    <col min="1" max="1" width="22.875" style="0" customWidth="1"/>
    <col min="2" max="2" width="46.625" style="0" customWidth="1"/>
    <col min="3" max="3" width="28.375" style="0" customWidth="1"/>
    <col min="4" max="4" width="27.25390625" style="0" customWidth="1"/>
  </cols>
  <sheetData>
    <row r="1" ht="54.75" customHeight="1">
      <c r="D1" s="186" t="s">
        <v>509</v>
      </c>
    </row>
    <row r="3" spans="1:4" ht="20.25">
      <c r="A3" s="381" t="s">
        <v>218</v>
      </c>
      <c r="B3" s="381"/>
      <c r="C3" s="381"/>
      <c r="D3" s="381"/>
    </row>
    <row r="4" spans="1:4" ht="20.25">
      <c r="A4" s="3"/>
      <c r="B4" s="3"/>
      <c r="C4" s="3"/>
      <c r="D4" s="3"/>
    </row>
    <row r="6" spans="1:2" ht="15.75">
      <c r="A6" s="188" t="s">
        <v>318</v>
      </c>
      <c r="B6" s="188">
        <v>3943133</v>
      </c>
    </row>
    <row r="9" ht="13.5" thickBot="1"/>
    <row r="10" spans="1:4" ht="17.25" thickBot="1" thickTop="1">
      <c r="A10" s="249" t="s">
        <v>213</v>
      </c>
      <c r="B10" s="246" t="s">
        <v>3</v>
      </c>
      <c r="C10" s="250" t="s">
        <v>211</v>
      </c>
      <c r="D10" s="251" t="s">
        <v>212</v>
      </c>
    </row>
    <row r="11" spans="1:4" ht="13.5" thickTop="1">
      <c r="A11" s="90"/>
      <c r="B11" s="91"/>
      <c r="C11" s="86"/>
      <c r="D11" s="87"/>
    </row>
    <row r="12" spans="1:4" ht="25.5">
      <c r="A12" s="90" t="s">
        <v>214</v>
      </c>
      <c r="B12" s="91" t="s">
        <v>215</v>
      </c>
      <c r="C12" s="86">
        <v>3943133</v>
      </c>
      <c r="D12" s="87"/>
    </row>
    <row r="13" spans="1:4" ht="12.75">
      <c r="A13" s="90"/>
      <c r="B13" s="91"/>
      <c r="C13" s="86"/>
      <c r="D13" s="87"/>
    </row>
    <row r="14" spans="1:4" ht="12.75">
      <c r="A14" s="92" t="s">
        <v>216</v>
      </c>
      <c r="B14" s="4" t="s">
        <v>217</v>
      </c>
      <c r="C14" s="88"/>
      <c r="D14" s="89">
        <v>587598</v>
      </c>
    </row>
    <row r="15" spans="1:4" ht="12.75">
      <c r="A15" s="92"/>
      <c r="B15" s="4"/>
      <c r="C15" s="88"/>
      <c r="D15" s="89"/>
    </row>
    <row r="16" spans="1:4" ht="25.5">
      <c r="A16" s="92"/>
      <c r="B16" s="4" t="s">
        <v>439</v>
      </c>
      <c r="C16" s="86">
        <v>698756</v>
      </c>
      <c r="D16" s="89"/>
    </row>
    <row r="17" spans="1:4" ht="13.5" thickBot="1">
      <c r="A17" s="92"/>
      <c r="B17" s="4"/>
      <c r="D17" s="89"/>
    </row>
    <row r="18" spans="1:4" ht="17.25" thickBot="1" thickTop="1">
      <c r="A18" s="382" t="s">
        <v>23</v>
      </c>
      <c r="B18" s="383"/>
      <c r="C18" s="247">
        <f>SUM(C12,C14,C16)</f>
        <v>4641889</v>
      </c>
      <c r="D18" s="248">
        <f>SUM(D12,D14,D16)</f>
        <v>587598</v>
      </c>
    </row>
    <row r="19" ht="13.5" thickTop="1"/>
    <row r="148" ht="59.25" customHeight="1"/>
    <row r="208" ht="12" customHeight="1"/>
    <row r="231" ht="9" customHeight="1"/>
    <row r="243" ht="7.5" customHeight="1"/>
    <row r="246" ht="6.75" customHeight="1"/>
    <row r="260" ht="7.5" customHeight="1"/>
    <row r="290" ht="15" customHeight="1"/>
    <row r="293" ht="15.75" customHeight="1"/>
    <row r="298" ht="15.75" customHeight="1"/>
    <row r="310" ht="42.75" customHeight="1"/>
  </sheetData>
  <mergeCells count="2">
    <mergeCell ref="A3:D3"/>
    <mergeCell ref="A18:B1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2004-03-24T06:58:19Z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