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55" windowHeight="6450" tabRatio="634" activeTab="0"/>
  </bookViews>
  <sheets>
    <sheet name="Dochody" sheetId="1" r:id="rId1"/>
    <sheet name="Wydatki" sheetId="2" r:id="rId2"/>
    <sheet name="Dochody zlecone" sheetId="3" r:id="rId3"/>
    <sheet name="Wydatki zlecone" sheetId="4" r:id="rId4"/>
    <sheet name="Dochody własne" sheetId="5" r:id="rId5"/>
    <sheet name="Wydatki własne" sheetId="6" r:id="rId6"/>
    <sheet name="Dochody w drodze porozum." sheetId="7" r:id="rId7"/>
    <sheet name="Wydatki w drodze porozum." sheetId="8" r:id="rId8"/>
  </sheets>
  <definedNames>
    <definedName name="_xlnm.Print_Area" localSheetId="6">'Dochody w drodze porozum.'!$A:$IV</definedName>
    <definedName name="_xlnm.Print_Area" localSheetId="4">'Dochody własne'!$A$1:$G$30</definedName>
  </definedNames>
  <calcPr fullCalcOnLoad="1"/>
</workbook>
</file>

<file path=xl/sharedStrings.xml><?xml version="1.0" encoding="utf-8"?>
<sst xmlns="http://schemas.openxmlformats.org/spreadsheetml/2006/main" count="995" uniqueCount="311">
  <si>
    <t>Dział</t>
  </si>
  <si>
    <t>Rozdział</t>
  </si>
  <si>
    <t>§</t>
  </si>
  <si>
    <t>Nazwa</t>
  </si>
  <si>
    <t>-</t>
  </si>
  <si>
    <t>Wynagrodzenia osobowe pracowników</t>
  </si>
  <si>
    <t>Dodatkowe wynagrodzenie roczne</t>
  </si>
  <si>
    <t>Stypendia różne</t>
  </si>
  <si>
    <t>Różne opłaty i składki</t>
  </si>
  <si>
    <t>Składki na Fundusz Pracy</t>
  </si>
  <si>
    <t>Składki na ubezpieczenia społeczne</t>
  </si>
  <si>
    <t>Podróże służbowe krajowe</t>
  </si>
  <si>
    <t>Odpisy na zakładowy fundusz świadczeń socjalnych</t>
  </si>
  <si>
    <t>Wpływy z usług</t>
  </si>
  <si>
    <t>Razem</t>
  </si>
  <si>
    <t>Plan</t>
  </si>
  <si>
    <t>GOSPODARKA MIESZKANIOWA</t>
  </si>
  <si>
    <t>ADMINISTRACJA PUBLICZNA</t>
  </si>
  <si>
    <t>URZĘDY NACZELNYCH ORGANÓW WŁADZY PAŃSTWOWEJ, KONTROLI I OCHRONY PRAWA ORAZ SĄDOWNICTWA</t>
  </si>
  <si>
    <t>BEZPIECZEŃSTWO PUBLICZNE I OCHRONA PRZECIWPOŻAROWA</t>
  </si>
  <si>
    <t>DOCHODY OD OSÓB PRAWNYCH, OD OSÓB FIZYCZNYCH I OD INNYCH JEDNOSTEK NIE POSIADAJĄCYCH OSOBOWOŚCI PRAWNEJ</t>
  </si>
  <si>
    <t>RÓŻNE ROZLICZENIA</t>
  </si>
  <si>
    <t>OŚWIATA I WYCHOWANIE</t>
  </si>
  <si>
    <t>OPIEKA SPOŁECZNA</t>
  </si>
  <si>
    <t>GOSPODARKA KOMUNALNA I OCHRONA ŚRODOWISKA</t>
  </si>
  <si>
    <t>KULTURA I OCHRONA DZIEDZICTWA NARODOWEGO</t>
  </si>
  <si>
    <t>010</t>
  </si>
  <si>
    <t>ROLNICTWO I ŁOWIECTWO</t>
  </si>
  <si>
    <t>TRANSPORT I ŁĄCZNOŚĆ</t>
  </si>
  <si>
    <t>TURYSTYKA</t>
  </si>
  <si>
    <t>DZIAŁALNOŚĆ USŁUGOWA</t>
  </si>
  <si>
    <t>OBSŁUGA DŁUGU PUBLICZNEGO</t>
  </si>
  <si>
    <t>OCHRONA ZDROWIA</t>
  </si>
  <si>
    <t>EDUKACYJNA OPIEKA WYCHOWAWCZA</t>
  </si>
  <si>
    <t>KULTURA FIZYCZNA I SPORT</t>
  </si>
  <si>
    <t>075</t>
  </si>
  <si>
    <t>083</t>
  </si>
  <si>
    <t>Zakup materiałów i wyposażenia</t>
  </si>
  <si>
    <t>Zakup energii</t>
  </si>
  <si>
    <t>Zakup usług remontowych</t>
  </si>
  <si>
    <t>Zakup usług pozostałych</t>
  </si>
  <si>
    <t>Podatek od nieruchomości</t>
  </si>
  <si>
    <t>Pozostała działalność</t>
  </si>
  <si>
    <t>Gospodarka gruntami i nieruchomościami</t>
  </si>
  <si>
    <t>047</t>
  </si>
  <si>
    <t>Wpływy z opłat za zarząd, użytkowanie i użytkowanie wieczyste nieruchomości</t>
  </si>
  <si>
    <t>077</t>
  </si>
  <si>
    <t>Wpłaty z tytułu odpłatnego nabycia prawa własności nieruchomości</t>
  </si>
  <si>
    <t>Dotacje celowe otrzymane z budżtu państwa na realizację zadań bieżących z zakresu administracji rządowej oraz innych zadań zleconych gminie (związkom gmin) ustawami</t>
  </si>
  <si>
    <t>Urzędy wojewódzkie</t>
  </si>
  <si>
    <t>Starostwa powiatowe</t>
  </si>
  <si>
    <t>Dotacje celowe otrzymane z powiatu na zadania bieżące realizowane na podstawie porozumień (umów) między jednostkami samorządu terytorialnego</t>
  </si>
  <si>
    <t>069</t>
  </si>
  <si>
    <t>Wpływy z różnych opłat</t>
  </si>
  <si>
    <t>048</t>
  </si>
  <si>
    <t>Wpływy z opłat za zezwolenia na sprzedaż alkoholu</t>
  </si>
  <si>
    <t>Urzędy naczelnych organów władzy państwowej, kontroli i ochrony prawa</t>
  </si>
  <si>
    <t>754</t>
  </si>
  <si>
    <t>75416</t>
  </si>
  <si>
    <t>Straż Miejska</t>
  </si>
  <si>
    <t>057</t>
  </si>
  <si>
    <t>Grzywny, mandaty i inne kary pieniężne od ludności</t>
  </si>
  <si>
    <t>Wpływy z podatku rolnego, podatku leśnego, podatku od czynności cywilnoprawnych oraz podatków i opłat lokalnych od osób prawnych i innych jednostek organizacyjnych</t>
  </si>
  <si>
    <t>031</t>
  </si>
  <si>
    <t>034</t>
  </si>
  <si>
    <t>Podatek od środków transportowych</t>
  </si>
  <si>
    <t>091</t>
  </si>
  <si>
    <t xml:space="preserve">Odsetki od nieterminowych wpłat z tytułu podatków i opłat </t>
  </si>
  <si>
    <t>Wpływy z podatku rolnego, podatku leśnego, podatku od spadku i darowizn, podatku od czynności cywilnoprawnych oraz podatków i opłat lokalnych od osób fizycznych</t>
  </si>
  <si>
    <t>032</t>
  </si>
  <si>
    <t>Podatek rolny</t>
  </si>
  <si>
    <t>035</t>
  </si>
  <si>
    <t>036</t>
  </si>
  <si>
    <t>Podatek od spadków i darowizn</t>
  </si>
  <si>
    <t>043</t>
  </si>
  <si>
    <t xml:space="preserve">Wpływy z opłaty targowej </t>
  </si>
  <si>
    <t>037</t>
  </si>
  <si>
    <t>Podatek od posiadania psów</t>
  </si>
  <si>
    <t>045</t>
  </si>
  <si>
    <t>Wpływy z opłaty administracyjnej za czynności urzędowe</t>
  </si>
  <si>
    <t>Wpływy z opłaty skarbowej</t>
  </si>
  <si>
    <t>041</t>
  </si>
  <si>
    <t>Udziały gmin w podatkach stanowiących dochód budżetu państwa</t>
  </si>
  <si>
    <t>001</t>
  </si>
  <si>
    <t>Podatek dochodowy od osób fizycznych</t>
  </si>
  <si>
    <t>002</t>
  </si>
  <si>
    <t>Podatek dochodowy od osób prawnych</t>
  </si>
  <si>
    <t>Część oświatowa subwencji ogółnej dla jednostek samorządu terytorialnego</t>
  </si>
  <si>
    <t>292</t>
  </si>
  <si>
    <t>Subwencje ogólne z budżetu państwa</t>
  </si>
  <si>
    <t>Część podstawowa subwencji ogółnej dla gmin</t>
  </si>
  <si>
    <t>Część rękompensująca subwencji ogólnej dla gmin</t>
  </si>
  <si>
    <t>Szkoły podstawowe</t>
  </si>
  <si>
    <t>203</t>
  </si>
  <si>
    <t>Gimnazja</t>
  </si>
  <si>
    <t>Zespoły ekonomiczno-administracyjne szkół</t>
  </si>
  <si>
    <t>Dodatki mieszkaniowe</t>
  </si>
  <si>
    <t>Zasiłki rodzinne, pielęgnacyjne i wychowawcze</t>
  </si>
  <si>
    <t>Ośrodki pomocy społecznej</t>
  </si>
  <si>
    <t>854</t>
  </si>
  <si>
    <t>Oświetlenie ulic, placów i dróg</t>
  </si>
  <si>
    <t>600</t>
  </si>
  <si>
    <t>60016</t>
  </si>
  <si>
    <t>Drogi publiczne gminne</t>
  </si>
  <si>
    <t>4270</t>
  </si>
  <si>
    <t>Wydatki inwestycyjne jednostek budżetowych</t>
  </si>
  <si>
    <t>630</t>
  </si>
  <si>
    <t>63095</t>
  </si>
  <si>
    <t>4010</t>
  </si>
  <si>
    <t>4040</t>
  </si>
  <si>
    <t>3020</t>
  </si>
  <si>
    <t>Nagrody i wydatki osobowe nie zaliczone do wynagrodzeń</t>
  </si>
  <si>
    <t>4210</t>
  </si>
  <si>
    <t>4260</t>
  </si>
  <si>
    <t>4110</t>
  </si>
  <si>
    <t>4120</t>
  </si>
  <si>
    <t>4440</t>
  </si>
  <si>
    <t>700</t>
  </si>
  <si>
    <t>70004</t>
  </si>
  <si>
    <t>70005</t>
  </si>
  <si>
    <t>6060</t>
  </si>
  <si>
    <t>Wydatki na zakupy inwestycyjne jednostek budżetowych</t>
  </si>
  <si>
    <t>70095</t>
  </si>
  <si>
    <t>3030</t>
  </si>
  <si>
    <t>Różne wydatki na rzecz osób fizycznych</t>
  </si>
  <si>
    <t>710</t>
  </si>
  <si>
    <t>71013</t>
  </si>
  <si>
    <t>750</t>
  </si>
  <si>
    <t>75011</t>
  </si>
  <si>
    <t>75020</t>
  </si>
  <si>
    <t>75022</t>
  </si>
  <si>
    <t>4410</t>
  </si>
  <si>
    <t>75023</t>
  </si>
  <si>
    <t>4280</t>
  </si>
  <si>
    <t>Zakup usług zdrowotnych</t>
  </si>
  <si>
    <t>4430</t>
  </si>
  <si>
    <t>75095</t>
  </si>
  <si>
    <t>751</t>
  </si>
  <si>
    <t xml:space="preserve">URZĘDY NACZELNYCH ORGANÓW WŁADZY PAŃSTWOWEJ, KONTROLI I OCHRONY PRAWA ORAZ SĄDOWNICTWA </t>
  </si>
  <si>
    <t>75101</t>
  </si>
  <si>
    <t>757</t>
  </si>
  <si>
    <t>75702</t>
  </si>
  <si>
    <t>801</t>
  </si>
  <si>
    <t>80101</t>
  </si>
  <si>
    <t>3250</t>
  </si>
  <si>
    <t>4240</t>
  </si>
  <si>
    <t>Zakup pomocy naukowych, dydaktycznych i książek</t>
  </si>
  <si>
    <t>80110</t>
  </si>
  <si>
    <t>80114</t>
  </si>
  <si>
    <t>851</t>
  </si>
  <si>
    <t>853</t>
  </si>
  <si>
    <t>85314</t>
  </si>
  <si>
    <t>3110</t>
  </si>
  <si>
    <t>Świadczenia społeczne</t>
  </si>
  <si>
    <t>85319</t>
  </si>
  <si>
    <t>85315</t>
  </si>
  <si>
    <t>85316</t>
  </si>
  <si>
    <t>85395</t>
  </si>
  <si>
    <t>85401</t>
  </si>
  <si>
    <t>Świetlice szkolne</t>
  </si>
  <si>
    <t>85404</t>
  </si>
  <si>
    <t>85495</t>
  </si>
  <si>
    <t>4300</t>
  </si>
  <si>
    <t>900</t>
  </si>
  <si>
    <t>2510</t>
  </si>
  <si>
    <t>Dotacja podmiotowa z budżetu dla zakładu budżetowego</t>
  </si>
  <si>
    <t>90003</t>
  </si>
  <si>
    <t>Oczyszczanie miast i wsi</t>
  </si>
  <si>
    <t>90004</t>
  </si>
  <si>
    <t>Utrzymanie zieleni w miastach i gminach</t>
  </si>
  <si>
    <t>90015</t>
  </si>
  <si>
    <t>90095</t>
  </si>
  <si>
    <t>921</t>
  </si>
  <si>
    <t>92120</t>
  </si>
  <si>
    <t>Ochrona i konserwacja zabytków</t>
  </si>
  <si>
    <t>92116</t>
  </si>
  <si>
    <t>Biblioteki</t>
  </si>
  <si>
    <t>2550</t>
  </si>
  <si>
    <t>Dotacja podmiotowa z budżetu dla instytucji kultury</t>
  </si>
  <si>
    <t>92195</t>
  </si>
  <si>
    <t>926</t>
  </si>
  <si>
    <t>92695</t>
  </si>
  <si>
    <t>2580</t>
  </si>
  <si>
    <t>Dotacja podmiotowa z budżetu dla jednostek nie zaliczanych do sektora finansów publicznych</t>
  </si>
  <si>
    <t>232</t>
  </si>
  <si>
    <t>Zespoły ekonomiczno - administracyjne szkół</t>
  </si>
  <si>
    <t>75047</t>
  </si>
  <si>
    <t>85154</t>
  </si>
  <si>
    <t>8070</t>
  </si>
  <si>
    <t>Odsetki i dyskonto od krajowych skarbowych papierów wartościowych oraz pożyczek i kredytów</t>
  </si>
  <si>
    <t>050</t>
  </si>
  <si>
    <t>Podatek od czynności cywilnoprawnych</t>
  </si>
  <si>
    <t>Dotacje celowe otrzymane z budżetu państwa na realizację zadań bieżących z zakresu administracji rządowej oraz innych zadań zleconych gminie (związkom gmin) ustawami</t>
  </si>
  <si>
    <t>4130</t>
  </si>
  <si>
    <t>Obsługa papierów wartościowych, kredytów i pożyczek jednostek samorządu terytorialnego</t>
  </si>
  <si>
    <t>90002</t>
  </si>
  <si>
    <t>Gospodarka odpadami</t>
  </si>
  <si>
    <t>80195</t>
  </si>
  <si>
    <t>Przedszkola</t>
  </si>
  <si>
    <t>Wpływy z innych opłat stanowiących dochody jednostek samorządu terytorialnego na podstawie ustaw</t>
  </si>
  <si>
    <t>Wpłaty gmin na rzecz izb rolniczych w wysokości 2% uzyskanych wpływów z podatku rolnego</t>
  </si>
  <si>
    <t>Różne jednostki obsługi gospodarki mieszkaniowej</t>
  </si>
  <si>
    <t>Pobór podatków, opłat i nieopodatkowanych należności budżetowych</t>
  </si>
  <si>
    <t>Dokształcanie i doskonalenie nauczycieli</t>
  </si>
  <si>
    <t>Zasiłki i pomoc w naturze oraz składki na ubezpieczenia społeczne</t>
  </si>
  <si>
    <t>2850</t>
  </si>
  <si>
    <t>Składki na ubezpieczenie zdrowotne opłacane za osoby pobierające niektóre świadczenia z pomocy społecznej</t>
  </si>
  <si>
    <t>Dochody na zadania własne</t>
  </si>
  <si>
    <t>Wydatki na zadania własne</t>
  </si>
  <si>
    <t>076</t>
  </si>
  <si>
    <t>Wpływy z tytułu przekształcenia prawa użytkowania wieczystego przysługującego osobom fizycznym w prawo własności</t>
  </si>
  <si>
    <t>Wpływy z podatku dochodowego od osób fizycznych</t>
  </si>
  <si>
    <t>Podatek od działalności gospodarczej osób fizycznych, opłacany w formie karty podatkowej</t>
  </si>
  <si>
    <t>Filharmonie, orkiestry, chóry i kapele</t>
  </si>
  <si>
    <t>01030</t>
  </si>
  <si>
    <t>Izby rolnicze</t>
  </si>
  <si>
    <t>Plany zagospodarowania przestrzennego</t>
  </si>
  <si>
    <t>Przeciwdziałanie alkohalizmowi</t>
  </si>
  <si>
    <t>Skladki na ubezpieczenia zdrowotne</t>
  </si>
  <si>
    <t xml:space="preserve">Składki na ubezpieczenie zdrowotne </t>
  </si>
  <si>
    <t>Cmentarze</t>
  </si>
  <si>
    <t>2320</t>
  </si>
  <si>
    <t>Dotacje celowe przekazane dla powiatu na zadania bieżące realizowane na podstawie porozumień (umów) między jednostkami samorzadu terytorialnego</t>
  </si>
  <si>
    <t>Prace geodezyjne i kartograficzne (nieinwestycyjne)</t>
  </si>
  <si>
    <t>Rady gmin (miast i miast na prawach powiatu)</t>
  </si>
  <si>
    <t>Urzędy gmin (miast i miast na prawach powiatu)</t>
  </si>
  <si>
    <t>Wpływy z różnych rozliczeń</t>
  </si>
  <si>
    <t>Dochody z najmu i dzierżawy składników majątkowych Skarbu Państwa, jednostek samorządu terytorialnego lub innych jednostek zaliczanych do sektora finansów publicznych oraz umów o podobnym charakterze</t>
  </si>
  <si>
    <t>Dotacje celowe otrzymane z budżetu państwa na realizację własnych zadań bieżących gmin (związków gmin)</t>
  </si>
  <si>
    <t>Dotacje celowe otrzymane z budżetu państwa na realizację własnych zadań bieżących gmin (zwiąków gmin)</t>
  </si>
  <si>
    <t>097</t>
  </si>
  <si>
    <t>Wpływy z różnych dochodów</t>
  </si>
  <si>
    <t>244</t>
  </si>
  <si>
    <t>Dotacje otrzymane z funduszy celowych na realizację zadań bieżących jednostek sektora finansów publicznych</t>
  </si>
  <si>
    <t>8040</t>
  </si>
  <si>
    <t>Różne rozliczenia finansowe</t>
  </si>
  <si>
    <t>6010</t>
  </si>
  <si>
    <t>Wydatki na zakup i objęcie akcji oraz wniesienie wkładów do spółek prawa handlowego</t>
  </si>
  <si>
    <t>Zadania w zakresie kultury fizycznej i sportu</t>
  </si>
  <si>
    <t xml:space="preserve">Cmentarz komunalny w Nowej Chełmży - </t>
  </si>
  <si>
    <t>Dochody zlecone na 2003 rok</t>
  </si>
  <si>
    <t>Wydatki zlecone na 2003 rok</t>
  </si>
  <si>
    <t>Dochody związane z realizacją zadań w drodze porozumień między jednostkami samorządu terytorialnego na 2003 rok</t>
  </si>
  <si>
    <t>Wydatki związane z realizacją zadań w drodze porozumień między jednostkami samorządu terytorialnego na 2003 rok</t>
  </si>
  <si>
    <t>Rozliczenia z tytułu poręczeń i gwarancji udzielanych przez Skarb Państwa lub jednostkę samorządu terytorialnego</t>
  </si>
  <si>
    <t xml:space="preserve">Wypłaty z tytułu pozostałych poręczeń i gwarancji </t>
  </si>
  <si>
    <t>Cmentarz komunalny w Nowej Chełmży</t>
  </si>
  <si>
    <t>Przedszkole Nr 1</t>
  </si>
  <si>
    <t>Przedszkole Nr 2</t>
  </si>
  <si>
    <t>Prowadzenie i utrzymanie szaletów miejskich wraz z targowiskiem miejskim</t>
  </si>
  <si>
    <t>Inwestycje noworozpoczynane</t>
  </si>
  <si>
    <t>Gospodarka ściekowa i ochrona wód</t>
  </si>
  <si>
    <t>80132</t>
  </si>
  <si>
    <t>Szkoły artystyczne</t>
  </si>
  <si>
    <t>Sieć wodociągowa rozdzielcza w ul. Szydzika, Groszkowskiego, Kowalskiego, Tretkowskiego</t>
  </si>
  <si>
    <t>Sieć wodociągowa rozdzielcza w ul. Zagrodzkiego</t>
  </si>
  <si>
    <t>Odwodnienie ul. Kochanowskiego - Prusa</t>
  </si>
  <si>
    <t>4810</t>
  </si>
  <si>
    <t>Rezerwy</t>
  </si>
  <si>
    <t>Rezerwy ogólne i celowe</t>
  </si>
  <si>
    <t>Dochody budżetowe na 2003 rok</t>
  </si>
  <si>
    <t>Wydatki budżetowe na 2003 rok</t>
  </si>
  <si>
    <t>01008</t>
  </si>
  <si>
    <t>Melioracje wodne</t>
  </si>
  <si>
    <t>096</t>
  </si>
  <si>
    <t>Otrzymane spadki, zapisy i darowizny w postaci pieniężnej</t>
  </si>
  <si>
    <t xml:space="preserve"> Wystrój świąteczny</t>
  </si>
  <si>
    <t>Drogi wewnętrzne</t>
  </si>
  <si>
    <t>2650</t>
  </si>
  <si>
    <t>Dotacja przedmiotowa z budżetu dla zakładu budżetowego</t>
  </si>
  <si>
    <t xml:space="preserve">Pozostała działalność </t>
  </si>
  <si>
    <t>661</t>
  </si>
  <si>
    <t>Dotacje celowe przekazane gminie lub miastu stołecznemu Warszawie na inwestycje i zakupy inwestycyjne realizowane na podstawie porozumień (umów) między jednostkami samorządu terytorialnego</t>
  </si>
  <si>
    <t>Załącznik Nr 1</t>
  </si>
  <si>
    <t>Załącznik Nr 2</t>
  </si>
  <si>
    <t>Załącznik Nr 3</t>
  </si>
  <si>
    <t>Załącznik Nr 4</t>
  </si>
  <si>
    <t>Załącznik Nr 5</t>
  </si>
  <si>
    <t>Załącznik Nr 6</t>
  </si>
  <si>
    <t>Załącznik Nr 7</t>
  </si>
  <si>
    <t>Załącznik Nr 8</t>
  </si>
  <si>
    <t>Wykonanie</t>
  </si>
  <si>
    <t>% wyk.</t>
  </si>
  <si>
    <t>092</t>
  </si>
  <si>
    <t>Pozostałe odestki</t>
  </si>
  <si>
    <t>Pozostałe odsetki</t>
  </si>
  <si>
    <t>Wybory do rad gmin, rad powiatów i sejmików województw oraz referenda gminne, powiatowe i wojewódzkie</t>
  </si>
  <si>
    <t xml:space="preserve">Referenda ogólnokrajowe i konstytucyjne </t>
  </si>
  <si>
    <t xml:space="preserve">Usuwanie skutków klęsk żywiołowych </t>
  </si>
  <si>
    <t>271</t>
  </si>
  <si>
    <t xml:space="preserve">Wpływy z tytułu pomocy finansowej udzialanej między jednostkami samorzadu terytorialnego na dofinansowanie zadań bieżących </t>
  </si>
  <si>
    <t xml:space="preserve">Dotacje otrzymane z funduszy celowych na realizację zadań bieżących jednostek sektora finansów publicznych </t>
  </si>
  <si>
    <t xml:space="preserve">Różne wydatki na rzecz osób fizycznych </t>
  </si>
  <si>
    <t xml:space="preserve">Dotacja podmiotowa z budżetu dla jednostek niezaliczanych do sektora finansów publicznych </t>
  </si>
  <si>
    <t xml:space="preserve">Dotacja podmiotowa z budżetu dla zakładu budzetowego </t>
  </si>
  <si>
    <t xml:space="preserve">Wpływy z różnych dochodów </t>
  </si>
  <si>
    <t>Odsetki od nieterminowych wpłat z tytułu podatków i opłat</t>
  </si>
  <si>
    <t>059</t>
  </si>
  <si>
    <t>Wpływy z opłat za koncesje i licencje</t>
  </si>
  <si>
    <t>049</t>
  </si>
  <si>
    <t>Wpływy z innych lokalnych opłat pobieranych przez jednostki samorządu terytorialnego na podstawie odrębnych ustaw</t>
  </si>
  <si>
    <t>Sieć wodociągowa rozdzielcza - rozbudowa w ul. Depczyńskiego, Dorawy</t>
  </si>
  <si>
    <t>4570</t>
  </si>
  <si>
    <t>4610</t>
  </si>
  <si>
    <t>Koszty podstępowania sądowego i prokuratorskiego</t>
  </si>
  <si>
    <t>za okres od 01.01.2003r.do 31.12.2003r.</t>
  </si>
  <si>
    <t>do sprawozdania za 2003 rok.</t>
  </si>
  <si>
    <t>040</t>
  </si>
  <si>
    <t>Wpływy z opłaty produktowej</t>
  </si>
  <si>
    <t>Wpływy i wydatki związane z gromadzeniem środków z opłat produktowych</t>
  </si>
  <si>
    <t xml:space="preserve">                     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</si>
</sst>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[Red]\-#,##0.00\ 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0.0%"/>
    <numFmt numFmtId="173" formatCode="d\-mm"/>
    <numFmt numFmtId="174" formatCode="#,##0.00\ &quot;zł&quot;"/>
    <numFmt numFmtId="175" formatCode="0.E+00"/>
    <numFmt numFmtId="176" formatCode="#,##0.0"/>
    <numFmt numFmtId="177" formatCode="#,##0.0000"/>
    <numFmt numFmtId="178" formatCode="yyyy\-mm\-dd"/>
    <numFmt numFmtId="179" formatCode="#,##0.00_ ;\-#,##0.00\ "/>
  </numFmts>
  <fonts count="31">
    <font>
      <sz val="10"/>
      <name val="Arial CE"/>
      <family val="0"/>
    </font>
    <font>
      <b/>
      <sz val="9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b/>
      <i/>
      <sz val="16"/>
      <name val="Bookman Old Style"/>
      <family val="1"/>
    </font>
    <font>
      <b/>
      <sz val="12"/>
      <name val="Arial CE"/>
      <family val="2"/>
    </font>
    <font>
      <b/>
      <sz val="11"/>
      <name val="Arial CE"/>
      <family val="2"/>
    </font>
    <font>
      <b/>
      <i/>
      <sz val="12"/>
      <name val="Arial CE"/>
      <family val="2"/>
    </font>
    <font>
      <sz val="12"/>
      <name val="Arial CE"/>
      <family val="2"/>
    </font>
    <font>
      <i/>
      <sz val="8"/>
      <name val="Arial CE"/>
      <family val="2"/>
    </font>
    <font>
      <b/>
      <sz val="8"/>
      <name val="Arial CE"/>
      <family val="2"/>
    </font>
    <font>
      <b/>
      <sz val="7"/>
      <name val="Arial CE"/>
      <family val="2"/>
    </font>
    <font>
      <b/>
      <sz val="10"/>
      <color indexed="18"/>
      <name val="Arial CE"/>
      <family val="2"/>
    </font>
    <font>
      <sz val="10"/>
      <color indexed="18"/>
      <name val="Arial CE"/>
      <family val="2"/>
    </font>
    <font>
      <b/>
      <i/>
      <sz val="14"/>
      <name val="Bookman Old Style"/>
      <family val="1"/>
    </font>
    <font>
      <b/>
      <i/>
      <sz val="14"/>
      <color indexed="8"/>
      <name val="Bookman Old Style"/>
      <family val="1"/>
    </font>
    <font>
      <b/>
      <i/>
      <sz val="12"/>
      <name val="Arial"/>
      <family val="2"/>
    </font>
    <font>
      <sz val="10"/>
      <color indexed="63"/>
      <name val="Arial CE"/>
      <family val="2"/>
    </font>
    <font>
      <sz val="11"/>
      <name val="Arial CE"/>
      <family val="2"/>
    </font>
    <font>
      <b/>
      <sz val="11"/>
      <color indexed="18"/>
      <name val="Arial CE"/>
      <family val="2"/>
    </font>
    <font>
      <b/>
      <i/>
      <sz val="16"/>
      <color indexed="8"/>
      <name val="Bookman Old Style"/>
      <family val="1"/>
    </font>
    <font>
      <b/>
      <sz val="12"/>
      <color indexed="18"/>
      <name val="Arial CE"/>
      <family val="2"/>
    </font>
    <font>
      <b/>
      <i/>
      <sz val="11"/>
      <name val="Arial"/>
      <family val="2"/>
    </font>
    <font>
      <i/>
      <sz val="10"/>
      <name val="Arial CE"/>
      <family val="2"/>
    </font>
    <font>
      <i/>
      <sz val="9"/>
      <name val="Arial CE"/>
      <family val="2"/>
    </font>
    <font>
      <b/>
      <sz val="6"/>
      <name val="Arial CE"/>
      <family val="2"/>
    </font>
    <font>
      <b/>
      <i/>
      <sz val="11"/>
      <name val="Arial CE"/>
      <family val="2"/>
    </font>
    <font>
      <b/>
      <i/>
      <sz val="16"/>
      <name val="Arial CE"/>
      <family val="2"/>
    </font>
    <font>
      <b/>
      <i/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 shrinkToFit="1"/>
      <protection/>
    </xf>
    <xf numFmtId="0" fontId="2" fillId="0" borderId="2" xfId="0" applyFont="1" applyFill="1" applyBorder="1" applyAlignment="1" applyProtection="1">
      <alignment horizontal="center" vertical="center" wrapText="1" shrinkToFit="1"/>
      <protection/>
    </xf>
    <xf numFmtId="49" fontId="2" fillId="0" borderId="2" xfId="0" applyNumberFormat="1" applyFont="1" applyFill="1" applyBorder="1" applyAlignment="1" applyProtection="1">
      <alignment horizontal="center" vertical="center" wrapText="1" shrinkToFit="1"/>
      <protection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2" fillId="0" borderId="4" xfId="0" applyFont="1" applyFill="1" applyBorder="1" applyAlignment="1">
      <alignment horizontal="left" vertical="center" wrapText="1"/>
    </xf>
    <xf numFmtId="49" fontId="0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49" fontId="2" fillId="0" borderId="3" xfId="0" applyNumberFormat="1" applyFont="1" applyFill="1" applyBorder="1" applyAlignment="1">
      <alignment vertical="center" wrapText="1"/>
    </xf>
    <xf numFmtId="49" fontId="2" fillId="0" borderId="4" xfId="0" applyNumberFormat="1" applyFont="1" applyFill="1" applyBorder="1" applyAlignment="1">
      <alignment vertical="center" wrapText="1"/>
    </xf>
    <xf numFmtId="49" fontId="0" fillId="0" borderId="3" xfId="0" applyNumberFormat="1" applyFont="1" applyFill="1" applyBorder="1" applyAlignment="1">
      <alignment vertical="center" wrapText="1"/>
    </xf>
    <xf numFmtId="49" fontId="0" fillId="0" borderId="4" xfId="0" applyNumberFormat="1" applyFont="1" applyFill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center" vertical="center" wrapText="1"/>
    </xf>
    <xf numFmtId="10" fontId="0" fillId="0" borderId="0" xfId="19" applyNumberFormat="1" applyFont="1" applyAlignment="1">
      <alignment vertical="top" wrapText="1"/>
    </xf>
    <xf numFmtId="10" fontId="3" fillId="0" borderId="0" xfId="19" applyNumberFormat="1" applyFont="1" applyAlignment="1">
      <alignment horizontal="center" vertical="center" wrapText="1"/>
    </xf>
    <xf numFmtId="10" fontId="3" fillId="0" borderId="0" xfId="19" applyNumberFormat="1" applyFont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10" fontId="2" fillId="0" borderId="0" xfId="19" applyNumberFormat="1" applyFont="1" applyFill="1" applyBorder="1" applyAlignment="1">
      <alignment horizontal="center" vertical="center"/>
    </xf>
    <xf numFmtId="10" fontId="0" fillId="0" borderId="0" xfId="19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top" wrapText="1"/>
    </xf>
    <xf numFmtId="0" fontId="8" fillId="0" borderId="0" xfId="0" applyFont="1" applyAlignment="1">
      <alignment wrapText="1"/>
    </xf>
    <xf numFmtId="0" fontId="8" fillId="0" borderId="0" xfId="0" applyFont="1" applyFill="1" applyBorder="1" applyAlignment="1">
      <alignment vertical="top" wrapText="1"/>
    </xf>
    <xf numFmtId="0" fontId="19" fillId="0" borderId="0" xfId="0" applyFont="1" applyFill="1" applyAlignment="1">
      <alignment horizontal="center"/>
    </xf>
    <xf numFmtId="0" fontId="18" fillId="0" borderId="0" xfId="0" applyFont="1" applyAlignment="1">
      <alignment wrapText="1"/>
    </xf>
    <xf numFmtId="0" fontId="18" fillId="0" borderId="0" xfId="0" applyFont="1" applyFill="1" applyAlignment="1">
      <alignment wrapText="1"/>
    </xf>
    <xf numFmtId="0" fontId="6" fillId="0" borderId="0" xfId="0" applyFont="1" applyAlignment="1">
      <alignment wrapText="1"/>
    </xf>
    <xf numFmtId="0" fontId="19" fillId="0" borderId="0" xfId="0" applyFont="1" applyFill="1" applyAlignment="1">
      <alignment vertical="top" wrapText="1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vertical="top" wrapText="1"/>
    </xf>
    <xf numFmtId="43" fontId="24" fillId="0" borderId="0" xfId="15" applyFont="1" applyAlignment="1">
      <alignment vertical="center" wrapText="1"/>
    </xf>
    <xf numFmtId="43" fontId="3" fillId="0" borderId="0" xfId="15" applyFont="1" applyAlignment="1">
      <alignment horizontal="center" vertical="center" wrapText="1"/>
    </xf>
    <xf numFmtId="43" fontId="2" fillId="0" borderId="0" xfId="15" applyFont="1" applyAlignment="1">
      <alignment vertical="top" wrapText="1"/>
    </xf>
    <xf numFmtId="43" fontId="19" fillId="0" borderId="0" xfId="15" applyFont="1" applyFill="1" applyAlignment="1">
      <alignment vertical="top" wrapText="1"/>
    </xf>
    <xf numFmtId="43" fontId="2" fillId="0" borderId="1" xfId="15" applyFont="1" applyFill="1" applyBorder="1" applyAlignment="1">
      <alignment horizontal="center" vertical="center" wrapText="1"/>
    </xf>
    <xf numFmtId="43" fontId="2" fillId="0" borderId="2" xfId="15" applyFont="1" applyFill="1" applyBorder="1" applyAlignment="1">
      <alignment horizontal="center" vertical="center" wrapText="1"/>
    </xf>
    <xf numFmtId="43" fontId="0" fillId="0" borderId="3" xfId="15" applyFont="1" applyFill="1" applyBorder="1" applyAlignment="1">
      <alignment vertical="center" wrapText="1"/>
    </xf>
    <xf numFmtId="43" fontId="0" fillId="0" borderId="4" xfId="15" applyFont="1" applyFill="1" applyBorder="1" applyAlignment="1">
      <alignment horizontal="center" vertical="center" wrapText="1"/>
    </xf>
    <xf numFmtId="43" fontId="0" fillId="0" borderId="4" xfId="15" applyFont="1" applyFill="1" applyBorder="1" applyAlignment="1">
      <alignment vertical="center" wrapText="1"/>
    </xf>
    <xf numFmtId="43" fontId="2" fillId="0" borderId="3" xfId="15" applyFont="1" applyFill="1" applyBorder="1" applyAlignment="1">
      <alignment vertical="center" wrapText="1"/>
    </xf>
    <xf numFmtId="43" fontId="2" fillId="0" borderId="4" xfId="15" applyFont="1" applyFill="1" applyBorder="1" applyAlignment="1">
      <alignment horizontal="center" vertical="center" wrapText="1"/>
    </xf>
    <xf numFmtId="43" fontId="2" fillId="0" borderId="4" xfId="15" applyFont="1" applyFill="1" applyBorder="1" applyAlignment="1">
      <alignment vertical="center" wrapText="1"/>
    </xf>
    <xf numFmtId="43" fontId="0" fillId="0" borderId="4" xfId="15" applyFont="1" applyFill="1" applyBorder="1" applyAlignment="1">
      <alignment vertical="center" wrapText="1"/>
    </xf>
    <xf numFmtId="43" fontId="0" fillId="0" borderId="3" xfId="15" applyFont="1" applyFill="1" applyBorder="1" applyAlignment="1">
      <alignment horizontal="left" vertical="center" wrapText="1"/>
    </xf>
    <xf numFmtId="43" fontId="0" fillId="0" borderId="3" xfId="15" applyFont="1" applyFill="1" applyBorder="1" applyAlignment="1">
      <alignment horizontal="center" vertical="center" wrapText="1"/>
    </xf>
    <xf numFmtId="43" fontId="2" fillId="0" borderId="3" xfId="15" applyFont="1" applyFill="1" applyBorder="1" applyAlignment="1">
      <alignment horizontal="left" vertical="center" wrapText="1"/>
    </xf>
    <xf numFmtId="43" fontId="2" fillId="0" borderId="4" xfId="15" applyFont="1" applyFill="1" applyBorder="1" applyAlignment="1">
      <alignment horizontal="left" vertical="center" wrapText="1"/>
    </xf>
    <xf numFmtId="43" fontId="2" fillId="0" borderId="0" xfId="15" applyFont="1" applyFill="1" applyBorder="1" applyAlignment="1">
      <alignment vertical="top" wrapText="1"/>
    </xf>
    <xf numFmtId="43" fontId="0" fillId="0" borderId="0" xfId="15" applyFont="1" applyFill="1" applyBorder="1" applyAlignment="1">
      <alignment vertical="top" wrapText="1"/>
    </xf>
    <xf numFmtId="43" fontId="0" fillId="0" borderId="3" xfId="15" applyFont="1" applyFill="1" applyBorder="1" applyAlignment="1">
      <alignment vertical="center" wrapText="1" shrinkToFit="1"/>
    </xf>
    <xf numFmtId="43" fontId="0" fillId="0" borderId="4" xfId="15" applyFont="1" applyFill="1" applyBorder="1" applyAlignment="1">
      <alignment horizontal="center" vertical="center" wrapText="1" shrinkToFit="1"/>
    </xf>
    <xf numFmtId="43" fontId="0" fillId="0" borderId="4" xfId="15" applyFont="1" applyFill="1" applyBorder="1" applyAlignment="1">
      <alignment vertical="center" wrapText="1" shrinkToFit="1"/>
    </xf>
    <xf numFmtId="43" fontId="2" fillId="0" borderId="3" xfId="15" applyFont="1" applyFill="1" applyBorder="1" applyAlignment="1">
      <alignment horizontal="center" vertical="center" wrapText="1"/>
    </xf>
    <xf numFmtId="43" fontId="0" fillId="0" borderId="4" xfId="15" applyFont="1" applyFill="1" applyBorder="1" applyAlignment="1">
      <alignment horizontal="left" vertical="center" wrapText="1"/>
    </xf>
    <xf numFmtId="49" fontId="3" fillId="0" borderId="0" xfId="15" applyNumberFormat="1" applyFont="1" applyAlignment="1">
      <alignment horizontal="center" vertical="center" wrapText="1"/>
    </xf>
    <xf numFmtId="49" fontId="2" fillId="0" borderId="2" xfId="15" applyNumberFormat="1" applyFont="1" applyFill="1" applyBorder="1" applyAlignment="1">
      <alignment horizontal="center" vertical="center" wrapText="1"/>
    </xf>
    <xf numFmtId="49" fontId="0" fillId="0" borderId="4" xfId="15" applyNumberFormat="1" applyFont="1" applyFill="1" applyBorder="1" applyAlignment="1">
      <alignment horizontal="center" vertical="center" wrapText="1"/>
    </xf>
    <xf numFmtId="49" fontId="2" fillId="0" borderId="4" xfId="15" applyNumberFormat="1" applyFont="1" applyFill="1" applyBorder="1" applyAlignment="1">
      <alignment horizontal="center" vertical="center" wrapText="1"/>
    </xf>
    <xf numFmtId="49" fontId="0" fillId="0" borderId="4" xfId="15" applyNumberFormat="1" applyFont="1" applyFill="1" applyBorder="1" applyAlignment="1">
      <alignment horizontal="center" vertical="center" wrapText="1"/>
    </xf>
    <xf numFmtId="49" fontId="0" fillId="0" borderId="4" xfId="15" applyNumberFormat="1" applyFont="1" applyFill="1" applyBorder="1" applyAlignment="1">
      <alignment horizontal="center" vertical="center" wrapText="1" shrinkToFit="1"/>
    </xf>
    <xf numFmtId="49" fontId="13" fillId="0" borderId="4" xfId="15" applyNumberFormat="1" applyFont="1" applyFill="1" applyBorder="1" applyAlignment="1">
      <alignment horizontal="center" vertical="center"/>
    </xf>
    <xf numFmtId="0" fontId="2" fillId="0" borderId="4" xfId="15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top" wrapText="1"/>
    </xf>
    <xf numFmtId="0" fontId="2" fillId="0" borderId="1" xfId="15" applyNumberFormat="1" applyFont="1" applyFill="1" applyBorder="1" applyAlignment="1">
      <alignment horizontal="center" vertical="center" wrapText="1"/>
    </xf>
    <xf numFmtId="1" fontId="2" fillId="2" borderId="5" xfId="0" applyNumberFormat="1" applyFont="1" applyFill="1" applyBorder="1" applyAlignment="1">
      <alignment horizontal="center" vertical="center" wrapText="1"/>
    </xf>
    <xf numFmtId="1" fontId="25" fillId="2" borderId="6" xfId="0" applyNumberFormat="1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6" fillId="0" borderId="0" xfId="0" applyFont="1" applyFill="1" applyAlignment="1">
      <alignment wrapText="1"/>
    </xf>
    <xf numFmtId="43" fontId="0" fillId="0" borderId="0" xfId="15" applyFont="1" applyAlignment="1">
      <alignment vertical="top" wrapText="1"/>
    </xf>
    <xf numFmtId="43" fontId="0" fillId="0" borderId="0" xfId="15" applyFont="1" applyAlignment="1">
      <alignment horizontal="center" vertical="center" wrapText="1"/>
    </xf>
    <xf numFmtId="49" fontId="0" fillId="0" borderId="0" xfId="15" applyNumberFormat="1" applyFont="1" applyAlignment="1">
      <alignment horizontal="center" vertical="top" wrapText="1"/>
    </xf>
    <xf numFmtId="43" fontId="0" fillId="0" borderId="0" xfId="15" applyFont="1" applyAlignment="1">
      <alignment horizontal="center" vertical="top" wrapText="1"/>
    </xf>
    <xf numFmtId="43" fontId="11" fillId="3" borderId="5" xfId="15" applyFont="1" applyFill="1" applyBorder="1" applyAlignment="1">
      <alignment horizontal="center" vertical="center" wrapText="1"/>
    </xf>
    <xf numFmtId="43" fontId="25" fillId="3" borderId="6" xfId="15" applyFont="1" applyFill="1" applyBorder="1" applyAlignment="1">
      <alignment horizontal="center" vertical="center" wrapText="1"/>
    </xf>
    <xf numFmtId="49" fontId="6" fillId="3" borderId="6" xfId="15" applyNumberFormat="1" applyFont="1" applyFill="1" applyBorder="1" applyAlignment="1">
      <alignment horizontal="center" vertical="center" wrapText="1"/>
    </xf>
    <xf numFmtId="43" fontId="6" fillId="3" borderId="6" xfId="15" applyFont="1" applyFill="1" applyBorder="1" applyAlignment="1">
      <alignment horizontal="center" vertical="center" wrapText="1"/>
    </xf>
    <xf numFmtId="43" fontId="2" fillId="0" borderId="8" xfId="15" applyFont="1" applyFill="1" applyBorder="1" applyAlignment="1">
      <alignment horizontal="center" vertical="center" wrapText="1"/>
    </xf>
    <xf numFmtId="43" fontId="2" fillId="0" borderId="9" xfId="15" applyFont="1" applyFill="1" applyBorder="1" applyAlignment="1">
      <alignment horizontal="center" vertical="center" wrapText="1"/>
    </xf>
    <xf numFmtId="49" fontId="2" fillId="0" borderId="9" xfId="15" applyNumberFormat="1" applyFont="1" applyFill="1" applyBorder="1" applyAlignment="1">
      <alignment horizontal="center" vertical="center" wrapText="1"/>
    </xf>
    <xf numFmtId="49" fontId="0" fillId="0" borderId="4" xfId="15" applyNumberFormat="1" applyFont="1" applyFill="1" applyBorder="1" applyAlignment="1">
      <alignment vertical="top" wrapText="1"/>
    </xf>
    <xf numFmtId="43" fontId="0" fillId="0" borderId="0" xfId="15" applyFont="1" applyFill="1" applyBorder="1" applyAlignment="1">
      <alignment vertical="center" wrapText="1"/>
    </xf>
    <xf numFmtId="1" fontId="6" fillId="2" borderId="5" xfId="0" applyNumberFormat="1" applyFont="1" applyFill="1" applyBorder="1" applyAlignment="1">
      <alignment horizontal="center" vertical="center" wrapText="1"/>
    </xf>
    <xf numFmtId="1" fontId="11" fillId="2" borderId="6" xfId="0" applyNumberFormat="1" applyFont="1" applyFill="1" applyBorder="1" applyAlignment="1">
      <alignment horizontal="center" vertical="center" wrapText="1"/>
    </xf>
    <xf numFmtId="1" fontId="6" fillId="3" borderId="5" xfId="0" applyNumberFormat="1" applyFont="1" applyFill="1" applyBorder="1" applyAlignment="1">
      <alignment horizontal="center" vertical="center" wrapText="1"/>
    </xf>
    <xf numFmtId="1" fontId="1" fillId="3" borderId="6" xfId="0" applyNumberFormat="1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vertical="center" wrapText="1"/>
    </xf>
    <xf numFmtId="1" fontId="10" fillId="2" borderId="5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1" fontId="2" fillId="3" borderId="5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1" fontId="5" fillId="2" borderId="5" xfId="0" applyNumberFormat="1" applyFont="1" applyFill="1" applyBorder="1" applyAlignment="1">
      <alignment horizontal="center" vertical="center" wrapText="1"/>
    </xf>
    <xf numFmtId="1" fontId="1" fillId="2" borderId="6" xfId="0" applyNumberFormat="1" applyFont="1" applyFill="1" applyBorder="1" applyAlignment="1">
      <alignment horizontal="center" vertical="center" wrapText="1"/>
    </xf>
    <xf numFmtId="1" fontId="5" fillId="3" borderId="5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49" fontId="13" fillId="0" borderId="4" xfId="15" applyNumberFormat="1" applyFont="1" applyFill="1" applyBorder="1" applyAlignment="1">
      <alignment horizontal="center" vertical="center" wrapText="1"/>
    </xf>
    <xf numFmtId="49" fontId="12" fillId="0" borderId="4" xfId="15" applyNumberFormat="1" applyFont="1" applyFill="1" applyBorder="1" applyAlignment="1">
      <alignment horizontal="center" vertical="center" wrapText="1"/>
    </xf>
    <xf numFmtId="49" fontId="17" fillId="0" borderId="4" xfId="15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0" fontId="19" fillId="0" borderId="0" xfId="0" applyFont="1" applyFill="1" applyAlignment="1">
      <alignment horizontal="center" wrapText="1"/>
    </xf>
    <xf numFmtId="43" fontId="2" fillId="0" borderId="0" xfId="15" applyFont="1" applyFill="1" applyBorder="1" applyAlignment="1">
      <alignment vertical="center" wrapText="1"/>
    </xf>
    <xf numFmtId="0" fontId="0" fillId="0" borderId="4" xfId="15" applyNumberFormat="1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4" fontId="2" fillId="0" borderId="9" xfId="19" applyNumberFormat="1" applyFont="1" applyBorder="1" applyAlignment="1">
      <alignment horizontal="right" vertical="center" wrapText="1"/>
    </xf>
    <xf numFmtId="4" fontId="2" fillId="0" borderId="4" xfId="19" applyNumberFormat="1" applyFont="1" applyBorder="1" applyAlignment="1">
      <alignment horizontal="right" vertical="center" wrapText="1"/>
    </xf>
    <xf numFmtId="4" fontId="0" fillId="0" borderId="4" xfId="19" applyNumberFormat="1" applyFont="1" applyBorder="1" applyAlignment="1">
      <alignment horizontal="right" vertical="center" wrapText="1"/>
    </xf>
    <xf numFmtId="4" fontId="2" fillId="0" borderId="2" xfId="19" applyNumberFormat="1" applyFont="1" applyBorder="1" applyAlignment="1">
      <alignment horizontal="right" vertical="center" wrapText="1"/>
    </xf>
    <xf numFmtId="4" fontId="2" fillId="0" borderId="4" xfId="0" applyNumberFormat="1" applyFont="1" applyBorder="1" applyAlignment="1">
      <alignment horizontal="right" vertical="center" wrapText="1"/>
    </xf>
    <xf numFmtId="4" fontId="2" fillId="0" borderId="2" xfId="0" applyNumberFormat="1" applyFont="1" applyFill="1" applyBorder="1" applyAlignment="1">
      <alignment horizontal="right" vertical="center" wrapText="1"/>
    </xf>
    <xf numFmtId="4" fontId="0" fillId="0" borderId="4" xfId="0" applyNumberFormat="1" applyFont="1" applyBorder="1" applyAlignment="1">
      <alignment horizontal="right" vertical="center" wrapText="1"/>
    </xf>
    <xf numFmtId="4" fontId="2" fillId="0" borderId="4" xfId="0" applyNumberFormat="1" applyFont="1" applyFill="1" applyBorder="1" applyAlignment="1">
      <alignment horizontal="right" vertical="center" wrapText="1"/>
    </xf>
    <xf numFmtId="4" fontId="3" fillId="2" borderId="6" xfId="19" applyNumberFormat="1" applyFont="1" applyFill="1" applyBorder="1" applyAlignment="1">
      <alignment horizontal="right" vertical="center" wrapText="1"/>
    </xf>
    <xf numFmtId="10" fontId="2" fillId="0" borderId="13" xfId="19" applyNumberFormat="1" applyFont="1" applyBorder="1" applyAlignment="1">
      <alignment horizontal="center" vertical="center" wrapText="1"/>
    </xf>
    <xf numFmtId="10" fontId="2" fillId="0" borderId="14" xfId="19" applyNumberFormat="1" applyFont="1" applyBorder="1" applyAlignment="1">
      <alignment horizontal="center" vertical="center" wrapText="1"/>
    </xf>
    <xf numFmtId="10" fontId="0" fillId="0" borderId="14" xfId="19" applyNumberFormat="1" applyFont="1" applyBorder="1" applyAlignment="1">
      <alignment horizontal="center" vertical="center" wrapText="1"/>
    </xf>
    <xf numFmtId="10" fontId="2" fillId="0" borderId="15" xfId="19" applyNumberFormat="1" applyFont="1" applyBorder="1" applyAlignment="1">
      <alignment horizontal="center" vertical="center" wrapText="1"/>
    </xf>
    <xf numFmtId="10" fontId="2" fillId="0" borderId="14" xfId="0" applyNumberFormat="1" applyFont="1" applyBorder="1" applyAlignment="1">
      <alignment horizontal="center" vertical="center" wrapText="1"/>
    </xf>
    <xf numFmtId="10" fontId="2" fillId="0" borderId="15" xfId="0" applyNumberFormat="1" applyFont="1" applyFill="1" applyBorder="1" applyAlignment="1">
      <alignment horizontal="center" vertical="center" wrapText="1"/>
    </xf>
    <xf numFmtId="10" fontId="0" fillId="0" borderId="14" xfId="0" applyNumberFormat="1" applyFont="1" applyBorder="1" applyAlignment="1">
      <alignment horizontal="center" vertical="center" wrapText="1"/>
    </xf>
    <xf numFmtId="10" fontId="2" fillId="0" borderId="14" xfId="0" applyNumberFormat="1" applyFont="1" applyFill="1" applyBorder="1" applyAlignment="1">
      <alignment horizontal="center" vertical="center" wrapText="1"/>
    </xf>
    <xf numFmtId="10" fontId="3" fillId="2" borderId="7" xfId="19" applyNumberFormat="1" applyFont="1" applyFill="1" applyBorder="1" applyAlignment="1">
      <alignment horizontal="center" vertical="center" wrapText="1"/>
    </xf>
    <xf numFmtId="4" fontId="2" fillId="0" borderId="9" xfId="15" applyNumberFormat="1" applyFont="1" applyFill="1" applyBorder="1" applyAlignment="1">
      <alignment horizontal="right" vertical="center" wrapText="1"/>
    </xf>
    <xf numFmtId="4" fontId="0" fillId="0" borderId="4" xfId="15" applyNumberFormat="1" applyFont="1" applyFill="1" applyBorder="1" applyAlignment="1">
      <alignment horizontal="right" vertical="center" wrapText="1"/>
    </xf>
    <xf numFmtId="4" fontId="2" fillId="0" borderId="4" xfId="15" applyNumberFormat="1" applyFont="1" applyFill="1" applyBorder="1" applyAlignment="1">
      <alignment horizontal="right" vertical="center" wrapText="1"/>
    </xf>
    <xf numFmtId="4" fontId="2" fillId="0" borderId="2" xfId="15" applyNumberFormat="1" applyFont="1" applyFill="1" applyBorder="1" applyAlignment="1">
      <alignment horizontal="right" vertical="center" wrapText="1"/>
    </xf>
    <xf numFmtId="4" fontId="0" fillId="0" borderId="4" xfId="15" applyNumberFormat="1" applyFont="1" applyBorder="1" applyAlignment="1">
      <alignment horizontal="right" vertical="center" wrapText="1"/>
    </xf>
    <xf numFmtId="4" fontId="2" fillId="0" borderId="4" xfId="15" applyNumberFormat="1" applyFont="1" applyBorder="1" applyAlignment="1">
      <alignment horizontal="right" vertical="center" wrapText="1"/>
    </xf>
    <xf numFmtId="4" fontId="2" fillId="0" borderId="2" xfId="15" applyNumberFormat="1" applyFont="1" applyFill="1" applyBorder="1" applyAlignment="1" applyProtection="1">
      <alignment horizontal="right" vertical="center" wrapText="1"/>
      <protection/>
    </xf>
    <xf numFmtId="4" fontId="0" fillId="0" borderId="4" xfId="15" applyNumberFormat="1" applyFont="1" applyFill="1" applyBorder="1" applyAlignment="1" applyProtection="1">
      <alignment horizontal="right" vertical="center" wrapText="1"/>
      <protection locked="0"/>
    </xf>
    <xf numFmtId="4" fontId="2" fillId="0" borderId="4" xfId="15" applyNumberFormat="1" applyFont="1" applyFill="1" applyBorder="1" applyAlignment="1" applyProtection="1">
      <alignment horizontal="right" vertical="center" wrapText="1"/>
      <protection/>
    </xf>
    <xf numFmtId="4" fontId="0" fillId="0" borderId="4" xfId="15" applyNumberFormat="1" applyFont="1" applyFill="1" applyBorder="1" applyAlignment="1" applyProtection="1">
      <alignment horizontal="right" vertical="center" wrapText="1"/>
      <protection/>
    </xf>
    <xf numFmtId="4" fontId="28" fillId="2" borderId="6" xfId="15" applyNumberFormat="1" applyFont="1" applyFill="1" applyBorder="1" applyAlignment="1">
      <alignment horizontal="right" vertical="center" wrapText="1"/>
    </xf>
    <xf numFmtId="43" fontId="0" fillId="0" borderId="0" xfId="15" applyFont="1" applyFill="1" applyBorder="1" applyAlignment="1">
      <alignment horizontal="center" vertical="top" wrapText="1"/>
    </xf>
    <xf numFmtId="10" fontId="2" fillId="0" borderId="13" xfId="15" applyNumberFormat="1" applyFont="1" applyFill="1" applyBorder="1" applyAlignment="1">
      <alignment horizontal="center" vertical="center" wrapText="1"/>
    </xf>
    <xf numFmtId="10" fontId="0" fillId="0" borderId="14" xfId="15" applyNumberFormat="1" applyFont="1" applyFill="1" applyBorder="1" applyAlignment="1">
      <alignment horizontal="center" vertical="center" wrapText="1"/>
    </xf>
    <xf numFmtId="10" fontId="2" fillId="0" borderId="14" xfId="15" applyNumberFormat="1" applyFont="1" applyFill="1" applyBorder="1" applyAlignment="1">
      <alignment horizontal="center" vertical="center" wrapText="1"/>
    </xf>
    <xf numFmtId="10" fontId="2" fillId="0" borderId="15" xfId="15" applyNumberFormat="1" applyFont="1" applyFill="1" applyBorder="1" applyAlignment="1">
      <alignment horizontal="center" vertical="center" wrapText="1"/>
    </xf>
    <xf numFmtId="10" fontId="0" fillId="0" borderId="14" xfId="15" applyNumberFormat="1" applyFont="1" applyBorder="1" applyAlignment="1">
      <alignment horizontal="center" vertical="center" wrapText="1"/>
    </xf>
    <xf numFmtId="10" fontId="2" fillId="0" borderId="14" xfId="15" applyNumberFormat="1" applyFont="1" applyBorder="1" applyAlignment="1">
      <alignment horizontal="center" vertical="center" wrapText="1"/>
    </xf>
    <xf numFmtId="10" fontId="2" fillId="0" borderId="15" xfId="15" applyNumberFormat="1" applyFont="1" applyFill="1" applyBorder="1" applyAlignment="1" applyProtection="1">
      <alignment horizontal="center" vertical="center" wrapText="1"/>
      <protection/>
    </xf>
    <xf numFmtId="10" fontId="0" fillId="0" borderId="14" xfId="15" applyNumberFormat="1" applyFont="1" applyFill="1" applyBorder="1" applyAlignment="1" applyProtection="1">
      <alignment horizontal="center" vertical="center" wrapText="1"/>
      <protection locked="0"/>
    </xf>
    <xf numFmtId="10" fontId="2" fillId="0" borderId="14" xfId="15" applyNumberFormat="1" applyFont="1" applyFill="1" applyBorder="1" applyAlignment="1" applyProtection="1">
      <alignment horizontal="center" vertical="center" wrapText="1"/>
      <protection/>
    </xf>
    <xf numFmtId="10" fontId="0" fillId="0" borderId="14" xfId="15" applyNumberFormat="1" applyFont="1" applyFill="1" applyBorder="1" applyAlignment="1" applyProtection="1">
      <alignment horizontal="center" vertical="center" wrapText="1"/>
      <protection/>
    </xf>
    <xf numFmtId="10" fontId="28" fillId="2" borderId="7" xfId="15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4" fontId="2" fillId="0" borderId="4" xfId="0" applyNumberFormat="1" applyFont="1" applyBorder="1" applyAlignment="1">
      <alignment horizontal="right" vertical="center"/>
    </xf>
    <xf numFmtId="4" fontId="7" fillId="2" borderId="6" xfId="19" applyNumberFormat="1" applyFont="1" applyFill="1" applyBorder="1" applyAlignment="1">
      <alignment horizontal="right" vertical="center" wrapText="1"/>
    </xf>
    <xf numFmtId="10" fontId="2" fillId="0" borderId="14" xfId="19" applyNumberFormat="1" applyFont="1" applyBorder="1" applyAlignment="1">
      <alignment horizontal="right" vertical="center" wrapText="1"/>
    </xf>
    <xf numFmtId="10" fontId="0" fillId="0" borderId="14" xfId="19" applyNumberFormat="1" applyFont="1" applyBorder="1" applyAlignment="1">
      <alignment horizontal="right" vertical="center" wrapText="1"/>
    </xf>
    <xf numFmtId="10" fontId="2" fillId="0" borderId="15" xfId="19" applyNumberFormat="1" applyFont="1" applyBorder="1" applyAlignment="1">
      <alignment horizontal="right" vertical="center" wrapText="1"/>
    </xf>
    <xf numFmtId="10" fontId="2" fillId="0" borderId="14" xfId="0" applyNumberFormat="1" applyFont="1" applyBorder="1" applyAlignment="1">
      <alignment horizontal="right" vertical="center"/>
    </xf>
    <xf numFmtId="10" fontId="2" fillId="0" borderId="14" xfId="0" applyNumberFormat="1" applyFont="1" applyBorder="1" applyAlignment="1">
      <alignment horizontal="right" vertical="center" wrapText="1"/>
    </xf>
    <xf numFmtId="10" fontId="7" fillId="2" borderId="7" xfId="19" applyNumberFormat="1" applyFont="1" applyFill="1" applyBorder="1" applyAlignment="1">
      <alignment horizontal="right" vertical="center" wrapText="1"/>
    </xf>
    <xf numFmtId="4" fontId="2" fillId="0" borderId="2" xfId="0" applyNumberFormat="1" applyFont="1" applyFill="1" applyBorder="1" applyAlignment="1">
      <alignment horizontal="right" vertical="center"/>
    </xf>
    <xf numFmtId="4" fontId="0" fillId="0" borderId="4" xfId="0" applyNumberFormat="1" applyFont="1" applyFill="1" applyBorder="1" applyAlignment="1">
      <alignment horizontal="right" vertical="center"/>
    </xf>
    <xf numFmtId="4" fontId="2" fillId="0" borderId="4" xfId="0" applyNumberFormat="1" applyFont="1" applyFill="1" applyBorder="1" applyAlignment="1">
      <alignment horizontal="right" vertical="center"/>
    </xf>
    <xf numFmtId="4" fontId="0" fillId="0" borderId="4" xfId="0" applyNumberFormat="1" applyFont="1" applyBorder="1" applyAlignment="1">
      <alignment horizontal="right" vertical="center"/>
    </xf>
    <xf numFmtId="4" fontId="16" fillId="2" borderId="6" xfId="0" applyNumberFormat="1" applyFont="1" applyFill="1" applyBorder="1" applyAlignment="1">
      <alignment horizontal="right" vertical="center" wrapText="1"/>
    </xf>
    <xf numFmtId="10" fontId="2" fillId="0" borderId="15" xfId="0" applyNumberFormat="1" applyFont="1" applyFill="1" applyBorder="1" applyAlignment="1">
      <alignment horizontal="right" vertical="center"/>
    </xf>
    <xf numFmtId="10" fontId="0" fillId="0" borderId="14" xfId="0" applyNumberFormat="1" applyFont="1" applyFill="1" applyBorder="1" applyAlignment="1">
      <alignment horizontal="right" vertical="center"/>
    </xf>
    <xf numFmtId="10" fontId="2" fillId="0" borderId="14" xfId="0" applyNumberFormat="1" applyFont="1" applyFill="1" applyBorder="1" applyAlignment="1">
      <alignment horizontal="right" vertical="center"/>
    </xf>
    <xf numFmtId="10" fontId="0" fillId="0" borderId="14" xfId="0" applyNumberFormat="1" applyFont="1" applyBorder="1" applyAlignment="1">
      <alignment horizontal="right" vertical="center"/>
    </xf>
    <xf numFmtId="10" fontId="2" fillId="0" borderId="14" xfId="15" applyNumberFormat="1" applyFont="1" applyFill="1" applyBorder="1" applyAlignment="1">
      <alignment horizontal="right" vertical="center" wrapText="1"/>
    </xf>
    <xf numFmtId="10" fontId="0" fillId="0" borderId="14" xfId="15" applyNumberFormat="1" applyFont="1" applyBorder="1" applyAlignment="1">
      <alignment horizontal="right" vertical="center" wrapText="1"/>
    </xf>
    <xf numFmtId="10" fontId="2" fillId="0" borderId="15" xfId="0" applyNumberFormat="1" applyFont="1" applyFill="1" applyBorder="1" applyAlignment="1">
      <alignment horizontal="right" vertical="center" wrapText="1"/>
    </xf>
    <xf numFmtId="10" fontId="16" fillId="2" borderId="7" xfId="0" applyNumberFormat="1" applyFont="1" applyFill="1" applyBorder="1" applyAlignment="1">
      <alignment horizontal="right" vertical="center" wrapText="1"/>
    </xf>
    <xf numFmtId="4" fontId="0" fillId="0" borderId="11" xfId="19" applyNumberFormat="1" applyFont="1" applyBorder="1" applyAlignment="1">
      <alignment horizontal="right" vertical="center" wrapText="1"/>
    </xf>
    <xf numFmtId="4" fontId="2" fillId="0" borderId="11" xfId="19" applyNumberFormat="1" applyFont="1" applyBorder="1" applyAlignment="1">
      <alignment horizontal="right" vertical="center" wrapText="1"/>
    </xf>
    <xf numFmtId="4" fontId="26" fillId="2" borderId="6" xfId="19" applyNumberFormat="1" applyFont="1" applyFill="1" applyBorder="1" applyAlignment="1">
      <alignment horizontal="right" vertical="center" wrapText="1"/>
    </xf>
    <xf numFmtId="10" fontId="0" fillId="0" borderId="16" xfId="19" applyNumberFormat="1" applyFont="1" applyBorder="1" applyAlignment="1">
      <alignment horizontal="right" vertical="center" wrapText="1"/>
    </xf>
    <xf numFmtId="10" fontId="2" fillId="0" borderId="16" xfId="19" applyNumberFormat="1" applyFont="1" applyBorder="1" applyAlignment="1">
      <alignment horizontal="right" vertical="center" wrapText="1"/>
    </xf>
    <xf numFmtId="10" fontId="26" fillId="2" borderId="7" xfId="19" applyNumberFormat="1" applyFont="1" applyFill="1" applyBorder="1" applyAlignment="1">
      <alignment horizontal="right" vertical="center" wrapText="1"/>
    </xf>
    <xf numFmtId="4" fontId="2" fillId="0" borderId="2" xfId="15" applyNumberFormat="1" applyFont="1" applyFill="1" applyBorder="1" applyAlignment="1">
      <alignment horizontal="right" vertical="center"/>
    </xf>
    <xf numFmtId="4" fontId="2" fillId="0" borderId="4" xfId="15" applyNumberFormat="1" applyFont="1" applyFill="1" applyBorder="1" applyAlignment="1">
      <alignment horizontal="right" vertical="center"/>
    </xf>
    <xf numFmtId="4" fontId="0" fillId="0" borderId="4" xfId="15" applyNumberFormat="1" applyFont="1" applyFill="1" applyBorder="1" applyAlignment="1">
      <alignment horizontal="right" vertical="center"/>
    </xf>
    <xf numFmtId="4" fontId="22" fillId="2" borderId="6" xfId="0" applyNumberFormat="1" applyFont="1" applyFill="1" applyBorder="1" applyAlignment="1">
      <alignment horizontal="right" vertical="center" wrapText="1"/>
    </xf>
    <xf numFmtId="10" fontId="2" fillId="0" borderId="15" xfId="15" applyNumberFormat="1" applyFont="1" applyFill="1" applyBorder="1" applyAlignment="1">
      <alignment horizontal="right" vertical="center"/>
    </xf>
    <xf numFmtId="10" fontId="2" fillId="0" borderId="14" xfId="15" applyNumberFormat="1" applyFont="1" applyFill="1" applyBorder="1" applyAlignment="1">
      <alignment horizontal="right" vertical="center"/>
    </xf>
    <xf numFmtId="10" fontId="0" fillId="0" borderId="14" xfId="15" applyNumberFormat="1" applyFont="1" applyFill="1" applyBorder="1" applyAlignment="1">
      <alignment horizontal="right" vertical="center"/>
    </xf>
    <xf numFmtId="10" fontId="2" fillId="0" borderId="15" xfId="15" applyNumberFormat="1" applyFont="1" applyFill="1" applyBorder="1" applyAlignment="1" applyProtection="1">
      <alignment horizontal="right" vertical="center" wrapText="1"/>
      <protection/>
    </xf>
    <xf numFmtId="10" fontId="0" fillId="0" borderId="14" xfId="15" applyNumberFormat="1" applyFont="1" applyFill="1" applyBorder="1" applyAlignment="1" applyProtection="1">
      <alignment horizontal="right" vertical="center" wrapText="1"/>
      <protection locked="0"/>
    </xf>
    <xf numFmtId="10" fontId="2" fillId="0" borderId="14" xfId="15" applyNumberFormat="1" applyFont="1" applyFill="1" applyBorder="1" applyAlignment="1" applyProtection="1">
      <alignment horizontal="right" vertical="center" wrapText="1"/>
      <protection/>
    </xf>
    <xf numFmtId="10" fontId="0" fillId="0" borderId="14" xfId="15" applyNumberFormat="1" applyFont="1" applyFill="1" applyBorder="1" applyAlignment="1" applyProtection="1">
      <alignment horizontal="right" vertical="center" wrapText="1"/>
      <protection/>
    </xf>
    <xf numFmtId="10" fontId="22" fillId="2" borderId="7" xfId="0" applyNumberFormat="1" applyFont="1" applyFill="1" applyBorder="1" applyAlignment="1">
      <alignment horizontal="righ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4" fontId="14" fillId="0" borderId="0" xfId="0" applyNumberFormat="1" applyFont="1" applyAlignment="1">
      <alignment horizontal="center" vertical="center" wrapText="1"/>
    </xf>
    <xf numFmtId="49" fontId="16" fillId="2" borderId="17" xfId="15" applyNumberFormat="1" applyFont="1" applyFill="1" applyBorder="1" applyAlignment="1">
      <alignment horizontal="center" vertical="center" wrapText="1"/>
    </xf>
    <xf numFmtId="49" fontId="16" fillId="2" borderId="12" xfId="15" applyNumberFormat="1" applyFont="1" applyFill="1" applyBorder="1" applyAlignment="1">
      <alignment horizontal="center" vertical="center" wrapText="1"/>
    </xf>
    <xf numFmtId="49" fontId="16" fillId="2" borderId="18" xfId="15" applyNumberFormat="1" applyFont="1" applyFill="1" applyBorder="1" applyAlignment="1">
      <alignment horizontal="center" vertical="center" wrapText="1"/>
    </xf>
    <xf numFmtId="49" fontId="20" fillId="0" borderId="0" xfId="15" applyNumberFormat="1" applyFont="1" applyAlignment="1">
      <alignment horizontal="center" vertical="center" wrapText="1"/>
    </xf>
    <xf numFmtId="4" fontId="27" fillId="0" borderId="0" xfId="0" applyNumberFormat="1" applyFont="1" applyAlignment="1">
      <alignment horizontal="center" vertical="center"/>
    </xf>
    <xf numFmtId="0" fontId="0" fillId="0" borderId="0" xfId="0" applyAlignment="1">
      <alignment/>
    </xf>
    <xf numFmtId="49" fontId="16" fillId="2" borderId="5" xfId="0" applyNumberFormat="1" applyFont="1" applyFill="1" applyBorder="1" applyAlignment="1">
      <alignment horizontal="center" vertical="center" wrapText="1"/>
    </xf>
    <xf numFmtId="49" fontId="16" fillId="2" borderId="6" xfId="0" applyNumberFormat="1" applyFont="1" applyFill="1" applyBorder="1" applyAlignment="1">
      <alignment horizontal="center" vertical="center" wrapText="1"/>
    </xf>
    <xf numFmtId="4" fontId="20" fillId="0" borderId="0" xfId="19" applyNumberFormat="1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4" fontId="15" fillId="0" borderId="0" xfId="19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2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5.625" style="134" customWidth="1"/>
    <col min="2" max="2" width="6.625" style="134" customWidth="1"/>
    <col min="3" max="3" width="4.25390625" style="134" customWidth="1"/>
    <col min="4" max="4" width="43.125" style="43" customWidth="1"/>
    <col min="5" max="6" width="12.75390625" style="43" customWidth="1"/>
    <col min="7" max="7" width="9.25390625" style="43" customWidth="1"/>
    <col min="8" max="16384" width="7.875" style="43" customWidth="1"/>
  </cols>
  <sheetData>
    <row r="1" spans="6:7" ht="14.25">
      <c r="F1" s="224" t="s">
        <v>273</v>
      </c>
      <c r="G1" s="224"/>
    </row>
    <row r="2" spans="6:7" ht="14.25">
      <c r="F2" s="224" t="s">
        <v>306</v>
      </c>
      <c r="G2" s="224"/>
    </row>
    <row r="3" spans="1:7" s="135" customFormat="1" ht="20.25">
      <c r="A3" s="223" t="s">
        <v>260</v>
      </c>
      <c r="B3" s="223"/>
      <c r="C3" s="223"/>
      <c r="D3" s="223"/>
      <c r="E3" s="223"/>
      <c r="F3" s="223"/>
      <c r="G3" s="223"/>
    </row>
    <row r="4" spans="1:7" s="135" customFormat="1" ht="20.25">
      <c r="A4" s="225" t="s">
        <v>305</v>
      </c>
      <c r="B4" s="225"/>
      <c r="C4" s="225"/>
      <c r="D4" s="225"/>
      <c r="E4" s="225"/>
      <c r="F4" s="225"/>
      <c r="G4" s="225"/>
    </row>
    <row r="5" s="135" customFormat="1" ht="21" thickBot="1"/>
    <row r="6" spans="1:7" s="136" customFormat="1" ht="16.5" thickBot="1" thickTop="1">
      <c r="A6" s="85" t="s">
        <v>0</v>
      </c>
      <c r="B6" s="86" t="s">
        <v>1</v>
      </c>
      <c r="C6" s="87" t="s">
        <v>2</v>
      </c>
      <c r="D6" s="87" t="s">
        <v>3</v>
      </c>
      <c r="E6" s="87" t="s">
        <v>15</v>
      </c>
      <c r="F6" s="139" t="s">
        <v>281</v>
      </c>
      <c r="G6" s="88" t="s">
        <v>282</v>
      </c>
    </row>
    <row r="7" spans="1:7" ht="15" thickTop="1">
      <c r="A7" s="89">
        <v>700</v>
      </c>
      <c r="B7" s="90"/>
      <c r="C7" s="91"/>
      <c r="D7" s="90" t="s">
        <v>16</v>
      </c>
      <c r="E7" s="140">
        <f>SUM(E9)</f>
        <v>3636503</v>
      </c>
      <c r="F7" s="140">
        <f>SUM(F9)</f>
        <v>3542607</v>
      </c>
      <c r="G7" s="149">
        <f>SUM(F7/E7)</f>
        <v>0.9741795895672298</v>
      </c>
    </row>
    <row r="8" spans="1:7" ht="14.25">
      <c r="A8" s="7"/>
      <c r="B8" s="8"/>
      <c r="C8" s="9"/>
      <c r="D8" s="8"/>
      <c r="E8" s="141"/>
      <c r="F8" s="141"/>
      <c r="G8" s="150"/>
    </row>
    <row r="9" spans="1:7" ht="14.25">
      <c r="A9" s="7"/>
      <c r="B9" s="8">
        <v>70005</v>
      </c>
      <c r="C9" s="9"/>
      <c r="D9" s="21" t="s">
        <v>43</v>
      </c>
      <c r="E9" s="141">
        <f>SUM(E10:E14)</f>
        <v>3636503</v>
      </c>
      <c r="F9" s="141">
        <f>SUM(F10:F14)</f>
        <v>3542607</v>
      </c>
      <c r="G9" s="150">
        <f aca="true" t="shared" si="0" ref="G9:G56">SUM(F9/E9)</f>
        <v>0.9741795895672298</v>
      </c>
    </row>
    <row r="10" spans="1:7" ht="25.5">
      <c r="A10" s="15"/>
      <c r="B10" s="16"/>
      <c r="C10" s="22" t="s">
        <v>44</v>
      </c>
      <c r="D10" s="19" t="s">
        <v>45</v>
      </c>
      <c r="E10" s="142">
        <v>45500</v>
      </c>
      <c r="F10" s="142">
        <v>45355</v>
      </c>
      <c r="G10" s="151">
        <f t="shared" si="0"/>
        <v>0.9968131868131868</v>
      </c>
    </row>
    <row r="11" spans="1:7" ht="63.75">
      <c r="A11" s="15"/>
      <c r="B11" s="16"/>
      <c r="C11" s="22" t="s">
        <v>35</v>
      </c>
      <c r="D11" s="19" t="s">
        <v>227</v>
      </c>
      <c r="E11" s="142">
        <v>2995000</v>
      </c>
      <c r="F11" s="142">
        <v>2900546</v>
      </c>
      <c r="G11" s="151">
        <f t="shared" si="0"/>
        <v>0.9684627712854758</v>
      </c>
    </row>
    <row r="12" spans="1:7" ht="38.25">
      <c r="A12" s="15"/>
      <c r="B12" s="16"/>
      <c r="C12" s="22" t="s">
        <v>209</v>
      </c>
      <c r="D12" s="19" t="s">
        <v>210</v>
      </c>
      <c r="E12" s="142">
        <v>44600</v>
      </c>
      <c r="F12" s="142">
        <v>44587</v>
      </c>
      <c r="G12" s="151">
        <f t="shared" si="0"/>
        <v>0.9997085201793722</v>
      </c>
    </row>
    <row r="13" spans="1:7" ht="25.5">
      <c r="A13" s="15"/>
      <c r="B13" s="16"/>
      <c r="C13" s="22" t="s">
        <v>46</v>
      </c>
      <c r="D13" s="19" t="s">
        <v>47</v>
      </c>
      <c r="E13" s="142">
        <v>550000</v>
      </c>
      <c r="F13" s="142">
        <v>548637</v>
      </c>
      <c r="G13" s="151">
        <f t="shared" si="0"/>
        <v>0.9975218181818182</v>
      </c>
    </row>
    <row r="14" spans="1:7" ht="14.25">
      <c r="A14" s="15"/>
      <c r="B14" s="16"/>
      <c r="C14" s="22" t="s">
        <v>283</v>
      </c>
      <c r="D14" s="19" t="s">
        <v>284</v>
      </c>
      <c r="E14" s="142">
        <v>1403</v>
      </c>
      <c r="F14" s="142">
        <v>3482</v>
      </c>
      <c r="G14" s="151">
        <f t="shared" si="0"/>
        <v>2.481824661439772</v>
      </c>
    </row>
    <row r="15" spans="1:7" ht="14.25">
      <c r="A15" s="15"/>
      <c r="B15" s="16"/>
      <c r="C15" s="22"/>
      <c r="D15" s="19"/>
      <c r="E15" s="142"/>
      <c r="F15" s="142"/>
      <c r="G15" s="151"/>
    </row>
    <row r="16" spans="1:7" ht="14.25">
      <c r="A16" s="3">
        <v>710</v>
      </c>
      <c r="B16" s="4"/>
      <c r="C16" s="5"/>
      <c r="D16" s="4" t="s">
        <v>30</v>
      </c>
      <c r="E16" s="143">
        <f>SUM(E18)</f>
        <v>56800</v>
      </c>
      <c r="F16" s="143">
        <f>SUM(F18)</f>
        <v>58245</v>
      </c>
      <c r="G16" s="152">
        <f t="shared" si="0"/>
        <v>1.0254401408450704</v>
      </c>
    </row>
    <row r="17" spans="1:7" ht="14.25">
      <c r="A17" s="7"/>
      <c r="B17" s="8"/>
      <c r="C17" s="9"/>
      <c r="D17" s="8"/>
      <c r="E17" s="141"/>
      <c r="F17" s="141"/>
      <c r="G17" s="150"/>
    </row>
    <row r="18" spans="1:7" ht="14.25">
      <c r="A18" s="7"/>
      <c r="B18" s="8">
        <v>71035</v>
      </c>
      <c r="C18" s="9"/>
      <c r="D18" s="21" t="s">
        <v>220</v>
      </c>
      <c r="E18" s="141">
        <f>SUM(E19:E19)</f>
        <v>56800</v>
      </c>
      <c r="F18" s="141">
        <f>SUM(F19:F19)</f>
        <v>58245</v>
      </c>
      <c r="G18" s="150">
        <f t="shared" si="0"/>
        <v>1.0254401408450704</v>
      </c>
    </row>
    <row r="19" spans="1:7" ht="63.75">
      <c r="A19" s="15"/>
      <c r="B19" s="16"/>
      <c r="C19" s="22" t="s">
        <v>271</v>
      </c>
      <c r="D19" s="19" t="s">
        <v>272</v>
      </c>
      <c r="E19" s="142">
        <v>56800</v>
      </c>
      <c r="F19" s="142">
        <v>58245</v>
      </c>
      <c r="G19" s="151">
        <f t="shared" si="0"/>
        <v>1.0254401408450704</v>
      </c>
    </row>
    <row r="20" spans="1:7" ht="14.25">
      <c r="A20" s="7"/>
      <c r="B20" s="8"/>
      <c r="C20" s="22"/>
      <c r="D20" s="19"/>
      <c r="E20" s="141"/>
      <c r="F20" s="141"/>
      <c r="G20" s="150"/>
    </row>
    <row r="21" spans="1:7" ht="14.25">
      <c r="A21" s="3">
        <v>750</v>
      </c>
      <c r="B21" s="4"/>
      <c r="C21" s="5"/>
      <c r="D21" s="4" t="s">
        <v>17</v>
      </c>
      <c r="E21" s="143">
        <f>SUM(E23,E26,E29,E34)</f>
        <v>141750</v>
      </c>
      <c r="F21" s="143">
        <f>SUM(F23,F26,F29,F34)</f>
        <v>140611</v>
      </c>
      <c r="G21" s="152">
        <f t="shared" si="0"/>
        <v>0.9919647266313933</v>
      </c>
    </row>
    <row r="22" spans="1:7" ht="14.25">
      <c r="A22" s="7"/>
      <c r="B22" s="8"/>
      <c r="C22" s="9"/>
      <c r="D22" s="8"/>
      <c r="E22" s="141"/>
      <c r="F22" s="141"/>
      <c r="G22" s="150"/>
    </row>
    <row r="23" spans="1:7" ht="14.25">
      <c r="A23" s="7"/>
      <c r="B23" s="8">
        <v>75011</v>
      </c>
      <c r="C23" s="9"/>
      <c r="D23" s="21" t="s">
        <v>49</v>
      </c>
      <c r="E23" s="141">
        <f>SUM(E24)</f>
        <v>102300</v>
      </c>
      <c r="F23" s="141">
        <f>SUM(F24)</f>
        <v>102300</v>
      </c>
      <c r="G23" s="150">
        <f t="shared" si="0"/>
        <v>1</v>
      </c>
    </row>
    <row r="24" spans="1:7" ht="51">
      <c r="A24" s="15"/>
      <c r="B24" s="16"/>
      <c r="C24" s="22">
        <v>201</v>
      </c>
      <c r="D24" s="19" t="s">
        <v>48</v>
      </c>
      <c r="E24" s="142">
        <v>102300</v>
      </c>
      <c r="F24" s="142">
        <v>102300</v>
      </c>
      <c r="G24" s="151">
        <f t="shared" si="0"/>
        <v>1</v>
      </c>
    </row>
    <row r="25" spans="1:7" ht="14.25">
      <c r="A25" s="15"/>
      <c r="B25" s="16"/>
      <c r="C25" s="22"/>
      <c r="D25" s="19"/>
      <c r="E25" s="142"/>
      <c r="F25" s="142"/>
      <c r="G25" s="151"/>
    </row>
    <row r="26" spans="1:7" ht="14.25">
      <c r="A26" s="7"/>
      <c r="B26" s="8">
        <v>75020</v>
      </c>
      <c r="C26" s="9"/>
      <c r="D26" s="21" t="s">
        <v>50</v>
      </c>
      <c r="E26" s="141">
        <f>SUM(E27)</f>
        <v>10700</v>
      </c>
      <c r="F26" s="141">
        <f>SUM(F27)</f>
        <v>10700</v>
      </c>
      <c r="G26" s="150">
        <f t="shared" si="0"/>
        <v>1</v>
      </c>
    </row>
    <row r="27" spans="1:7" ht="51">
      <c r="A27" s="15"/>
      <c r="B27" s="16"/>
      <c r="C27" s="22">
        <v>232</v>
      </c>
      <c r="D27" s="19" t="s">
        <v>51</v>
      </c>
      <c r="E27" s="142">
        <v>10700</v>
      </c>
      <c r="F27" s="142">
        <v>10700</v>
      </c>
      <c r="G27" s="151">
        <f t="shared" si="0"/>
        <v>1</v>
      </c>
    </row>
    <row r="28" spans="1:7" ht="14.25">
      <c r="A28" s="15"/>
      <c r="B28" s="16"/>
      <c r="C28" s="22"/>
      <c r="D28" s="19"/>
      <c r="E28" s="142"/>
      <c r="F28" s="142"/>
      <c r="G28" s="151"/>
    </row>
    <row r="29" spans="1:7" s="45" customFormat="1" ht="25.5">
      <c r="A29" s="7"/>
      <c r="B29" s="8">
        <v>75023</v>
      </c>
      <c r="C29" s="9"/>
      <c r="D29" s="21" t="s">
        <v>225</v>
      </c>
      <c r="E29" s="141">
        <f>SUM(E30:E32)</f>
        <v>25550</v>
      </c>
      <c r="F29" s="141">
        <f>SUM(F30:F32)</f>
        <v>25058</v>
      </c>
      <c r="G29" s="150">
        <f t="shared" si="0"/>
        <v>0.9807436399217221</v>
      </c>
    </row>
    <row r="30" spans="1:7" ht="14.25">
      <c r="A30" s="15"/>
      <c r="B30" s="16"/>
      <c r="C30" s="22" t="s">
        <v>52</v>
      </c>
      <c r="D30" s="19" t="s">
        <v>53</v>
      </c>
      <c r="E30" s="142">
        <v>4500</v>
      </c>
      <c r="F30" s="142">
        <v>4029</v>
      </c>
      <c r="G30" s="151">
        <f t="shared" si="0"/>
        <v>0.8953333333333333</v>
      </c>
    </row>
    <row r="31" spans="1:7" ht="14.25">
      <c r="A31" s="15"/>
      <c r="B31" s="16"/>
      <c r="C31" s="22" t="s">
        <v>230</v>
      </c>
      <c r="D31" s="19" t="s">
        <v>295</v>
      </c>
      <c r="E31" s="142">
        <v>2500</v>
      </c>
      <c r="F31" s="142">
        <v>2479</v>
      </c>
      <c r="G31" s="151">
        <f t="shared" si="0"/>
        <v>0.9916</v>
      </c>
    </row>
    <row r="32" spans="1:7" ht="38.25">
      <c r="A32" s="15"/>
      <c r="B32" s="16"/>
      <c r="C32" s="22" t="s">
        <v>93</v>
      </c>
      <c r="D32" s="19" t="s">
        <v>228</v>
      </c>
      <c r="E32" s="142">
        <v>18550</v>
      </c>
      <c r="F32" s="142">
        <v>18550</v>
      </c>
      <c r="G32" s="151">
        <f t="shared" si="0"/>
        <v>1</v>
      </c>
    </row>
    <row r="33" spans="1:7" ht="30.75" customHeight="1">
      <c r="A33" s="15"/>
      <c r="B33" s="16"/>
      <c r="C33" s="22"/>
      <c r="D33" s="19"/>
      <c r="E33" s="142"/>
      <c r="F33" s="142"/>
      <c r="G33" s="151"/>
    </row>
    <row r="34" spans="1:7" ht="14.25">
      <c r="A34" s="15"/>
      <c r="B34" s="8">
        <v>75095</v>
      </c>
      <c r="C34" s="9"/>
      <c r="D34" s="21" t="s">
        <v>42</v>
      </c>
      <c r="E34" s="141">
        <f>SUM(E35)</f>
        <v>3200</v>
      </c>
      <c r="F34" s="141">
        <f>SUM(F35)</f>
        <v>2553</v>
      </c>
      <c r="G34" s="150">
        <f t="shared" si="0"/>
        <v>0.7978125</v>
      </c>
    </row>
    <row r="35" spans="1:7" ht="14.25">
      <c r="A35" s="15"/>
      <c r="B35" s="16"/>
      <c r="C35" s="22" t="s">
        <v>230</v>
      </c>
      <c r="D35" s="19" t="s">
        <v>231</v>
      </c>
      <c r="E35" s="142">
        <v>3200</v>
      </c>
      <c r="F35" s="142">
        <v>2553</v>
      </c>
      <c r="G35" s="151">
        <f t="shared" si="0"/>
        <v>0.7978125</v>
      </c>
    </row>
    <row r="36" spans="1:7" ht="14.25">
      <c r="A36" s="15"/>
      <c r="B36" s="16"/>
      <c r="C36" s="22"/>
      <c r="D36" s="19"/>
      <c r="E36" s="142"/>
      <c r="F36" s="142"/>
      <c r="G36" s="151"/>
    </row>
    <row r="37" spans="1:7" ht="38.25">
      <c r="A37" s="3">
        <v>751</v>
      </c>
      <c r="B37" s="4"/>
      <c r="C37" s="5"/>
      <c r="D37" s="4" t="s">
        <v>18</v>
      </c>
      <c r="E37" s="143">
        <f>SUM(E39,E42,E45)</f>
        <v>31503</v>
      </c>
      <c r="F37" s="143">
        <f>SUM(F39,F42,F45)</f>
        <v>31503</v>
      </c>
      <c r="G37" s="152">
        <f t="shared" si="0"/>
        <v>1</v>
      </c>
    </row>
    <row r="38" spans="1:7" s="45" customFormat="1" ht="15">
      <c r="A38" s="7"/>
      <c r="B38" s="8"/>
      <c r="C38" s="9"/>
      <c r="D38" s="8"/>
      <c r="E38" s="141"/>
      <c r="F38" s="141"/>
      <c r="G38" s="150"/>
    </row>
    <row r="39" spans="1:7" ht="25.5">
      <c r="A39" s="7"/>
      <c r="B39" s="8">
        <v>75101</v>
      </c>
      <c r="C39" s="9"/>
      <c r="D39" s="23" t="s">
        <v>56</v>
      </c>
      <c r="E39" s="144">
        <f>SUM(E40)</f>
        <v>2241</v>
      </c>
      <c r="F39" s="144">
        <f>SUM(F40)</f>
        <v>2241</v>
      </c>
      <c r="G39" s="153">
        <f t="shared" si="0"/>
        <v>1</v>
      </c>
    </row>
    <row r="40" spans="1:7" ht="51">
      <c r="A40" s="15"/>
      <c r="B40" s="16"/>
      <c r="C40" s="22">
        <v>201</v>
      </c>
      <c r="D40" s="19" t="s">
        <v>48</v>
      </c>
      <c r="E40" s="142">
        <v>2241</v>
      </c>
      <c r="F40" s="142">
        <v>2241</v>
      </c>
      <c r="G40" s="151">
        <f t="shared" si="0"/>
        <v>1</v>
      </c>
    </row>
    <row r="41" spans="1:7" ht="14.25">
      <c r="A41" s="15"/>
      <c r="B41" s="16"/>
      <c r="C41" s="22"/>
      <c r="D41" s="19"/>
      <c r="E41" s="142"/>
      <c r="F41" s="142"/>
      <c r="G41" s="151"/>
    </row>
    <row r="42" spans="1:7" ht="38.25">
      <c r="A42" s="15"/>
      <c r="B42" s="8">
        <v>75109</v>
      </c>
      <c r="C42" s="9"/>
      <c r="D42" s="23" t="s">
        <v>286</v>
      </c>
      <c r="E42" s="144">
        <f>SUM(E43)</f>
        <v>9515</v>
      </c>
      <c r="F42" s="144">
        <f>SUM(F43)</f>
        <v>9515</v>
      </c>
      <c r="G42" s="153">
        <f>SUM(F42/E42)</f>
        <v>1</v>
      </c>
    </row>
    <row r="43" spans="1:7" ht="51">
      <c r="A43" s="15"/>
      <c r="B43" s="16"/>
      <c r="C43" s="22">
        <v>201</v>
      </c>
      <c r="D43" s="19" t="s">
        <v>48</v>
      </c>
      <c r="E43" s="142">
        <v>9515</v>
      </c>
      <c r="F43" s="142">
        <v>9515</v>
      </c>
      <c r="G43" s="151">
        <f>SUM(F43/E43)</f>
        <v>1</v>
      </c>
    </row>
    <row r="44" spans="1:7" ht="14.25">
      <c r="A44" s="15"/>
      <c r="B44" s="16"/>
      <c r="C44" s="22"/>
      <c r="D44" s="19"/>
      <c r="E44" s="142"/>
      <c r="F44" s="142"/>
      <c r="G44" s="151"/>
    </row>
    <row r="45" spans="1:7" ht="14.25">
      <c r="A45" s="15"/>
      <c r="B45" s="8">
        <v>75110</v>
      </c>
      <c r="C45" s="9"/>
      <c r="D45" s="23" t="s">
        <v>287</v>
      </c>
      <c r="E45" s="144">
        <f>SUM(E46)</f>
        <v>19747</v>
      </c>
      <c r="F45" s="144">
        <f>SUM(F46)</f>
        <v>19747</v>
      </c>
      <c r="G45" s="153">
        <f>SUM(F45/E45)</f>
        <v>1</v>
      </c>
    </row>
    <row r="46" spans="1:7" ht="51">
      <c r="A46" s="15"/>
      <c r="B46" s="16"/>
      <c r="C46" s="22">
        <v>201</v>
      </c>
      <c r="D46" s="19" t="s">
        <v>48</v>
      </c>
      <c r="E46" s="142">
        <v>19747</v>
      </c>
      <c r="F46" s="142">
        <v>19747</v>
      </c>
      <c r="G46" s="151">
        <f>SUM(F46/E46)</f>
        <v>1</v>
      </c>
    </row>
    <row r="47" spans="1:7" s="44" customFormat="1" ht="14.25">
      <c r="A47" s="15"/>
      <c r="B47" s="16"/>
      <c r="C47" s="22"/>
      <c r="D47" s="19"/>
      <c r="E47" s="142"/>
      <c r="F47" s="142"/>
      <c r="G47" s="151"/>
    </row>
    <row r="48" spans="1:7" s="44" customFormat="1" ht="25.5">
      <c r="A48" s="11" t="s">
        <v>57</v>
      </c>
      <c r="B48" s="5"/>
      <c r="C48" s="5"/>
      <c r="D48" s="5" t="s">
        <v>19</v>
      </c>
      <c r="E48" s="145">
        <f>SUM(E50)</f>
        <v>10000</v>
      </c>
      <c r="F48" s="145">
        <f>SUM(F50)</f>
        <v>11038</v>
      </c>
      <c r="G48" s="154">
        <f t="shared" si="0"/>
        <v>1.1038</v>
      </c>
    </row>
    <row r="49" spans="1:7" s="44" customFormat="1" ht="14.25">
      <c r="A49" s="26"/>
      <c r="B49" s="22"/>
      <c r="C49" s="22"/>
      <c r="D49" s="19"/>
      <c r="E49" s="146"/>
      <c r="F49" s="146"/>
      <c r="G49" s="155"/>
    </row>
    <row r="50" spans="1:7" s="44" customFormat="1" ht="14.25">
      <c r="A50" s="24"/>
      <c r="B50" s="9" t="s">
        <v>58</v>
      </c>
      <c r="C50" s="9"/>
      <c r="D50" s="25" t="s">
        <v>59</v>
      </c>
      <c r="E50" s="141">
        <f>SUM(E51:E51)</f>
        <v>10000</v>
      </c>
      <c r="F50" s="141">
        <f>SUM(F51:F51)</f>
        <v>11038</v>
      </c>
      <c r="G50" s="150">
        <f t="shared" si="0"/>
        <v>1.1038</v>
      </c>
    </row>
    <row r="51" spans="1:7" s="93" customFormat="1" ht="25.5">
      <c r="A51" s="26"/>
      <c r="B51" s="22"/>
      <c r="C51" s="22" t="s">
        <v>60</v>
      </c>
      <c r="D51" s="19" t="s">
        <v>61</v>
      </c>
      <c r="E51" s="146">
        <v>10000</v>
      </c>
      <c r="F51" s="146">
        <v>11038</v>
      </c>
      <c r="G51" s="155">
        <f t="shared" si="0"/>
        <v>1.1038</v>
      </c>
    </row>
    <row r="52" spans="1:7" s="44" customFormat="1" ht="14.25">
      <c r="A52" s="26"/>
      <c r="B52" s="22"/>
      <c r="C52" s="22"/>
      <c r="D52" s="19"/>
      <c r="E52" s="146"/>
      <c r="F52" s="146"/>
      <c r="G52" s="155"/>
    </row>
    <row r="53" spans="1:7" s="44" customFormat="1" ht="38.25">
      <c r="A53" s="12">
        <v>756</v>
      </c>
      <c r="B53" s="13"/>
      <c r="C53" s="14"/>
      <c r="D53" s="13" t="s">
        <v>20</v>
      </c>
      <c r="E53" s="143">
        <f>SUM(E55,E59,E66,E78,E85,E88)</f>
        <v>7633200</v>
      </c>
      <c r="F53" s="143">
        <f>SUM(F55,F59,F66,F78,F85,F88)</f>
        <v>7678035</v>
      </c>
      <c r="G53" s="152">
        <f t="shared" si="0"/>
        <v>1.005873683383116</v>
      </c>
    </row>
    <row r="54" spans="1:7" s="44" customFormat="1" ht="14.25">
      <c r="A54" s="15"/>
      <c r="B54" s="16"/>
      <c r="C54" s="22"/>
      <c r="D54" s="19"/>
      <c r="E54" s="142"/>
      <c r="F54" s="142"/>
      <c r="G54" s="151"/>
    </row>
    <row r="55" spans="1:7" s="44" customFormat="1" ht="25.5">
      <c r="A55" s="7"/>
      <c r="B55" s="8">
        <v>75601</v>
      </c>
      <c r="C55" s="9"/>
      <c r="D55" s="21" t="s">
        <v>211</v>
      </c>
      <c r="E55" s="141">
        <f>SUM(E56:E57)</f>
        <v>15000</v>
      </c>
      <c r="F55" s="141">
        <f>SUM(F56:F57)</f>
        <v>13743</v>
      </c>
      <c r="G55" s="150">
        <f t="shared" si="0"/>
        <v>0.9162</v>
      </c>
    </row>
    <row r="56" spans="1:7" s="44" customFormat="1" ht="25.5">
      <c r="A56" s="15"/>
      <c r="B56" s="16"/>
      <c r="C56" s="22" t="s">
        <v>71</v>
      </c>
      <c r="D56" s="19" t="s">
        <v>212</v>
      </c>
      <c r="E56" s="142">
        <v>15000</v>
      </c>
      <c r="F56" s="142">
        <v>13389</v>
      </c>
      <c r="G56" s="151">
        <f t="shared" si="0"/>
        <v>0.8926</v>
      </c>
    </row>
    <row r="57" spans="1:7" s="44" customFormat="1" ht="25.5">
      <c r="A57" s="15"/>
      <c r="B57" s="16"/>
      <c r="C57" s="22" t="s">
        <v>66</v>
      </c>
      <c r="D57" s="19" t="s">
        <v>296</v>
      </c>
      <c r="E57" s="142">
        <v>0</v>
      </c>
      <c r="F57" s="142">
        <v>354</v>
      </c>
      <c r="G57" s="151">
        <v>0</v>
      </c>
    </row>
    <row r="58" spans="1:7" s="44" customFormat="1" ht="9.75" customHeight="1">
      <c r="A58" s="15"/>
      <c r="B58" s="16"/>
      <c r="C58" s="22"/>
      <c r="D58" s="19"/>
      <c r="E58" s="142"/>
      <c r="F58" s="142"/>
      <c r="G58" s="151"/>
    </row>
    <row r="59" spans="1:7" s="44" customFormat="1" ht="51">
      <c r="A59" s="7"/>
      <c r="B59" s="8">
        <v>75615</v>
      </c>
      <c r="C59" s="9"/>
      <c r="D59" s="23" t="s">
        <v>62</v>
      </c>
      <c r="E59" s="141">
        <f>SUM(E60:E64)</f>
        <v>3348600</v>
      </c>
      <c r="F59" s="141">
        <f>SUM(F60:F64)</f>
        <v>3444414</v>
      </c>
      <c r="G59" s="150">
        <f>SUM(F59/E59)</f>
        <v>1.0286131517649166</v>
      </c>
    </row>
    <row r="60" spans="1:7" s="44" customFormat="1" ht="14.25">
      <c r="A60" s="15"/>
      <c r="B60" s="16"/>
      <c r="C60" s="22" t="s">
        <v>63</v>
      </c>
      <c r="D60" s="19" t="s">
        <v>41</v>
      </c>
      <c r="E60" s="142">
        <v>3280000</v>
      </c>
      <c r="F60" s="142">
        <v>3287094</v>
      </c>
      <c r="G60" s="151">
        <f>SUM(F60/E60)</f>
        <v>1.0021628048780489</v>
      </c>
    </row>
    <row r="61" spans="1:7" s="44" customFormat="1" ht="14.25">
      <c r="A61" s="15"/>
      <c r="B61" s="16"/>
      <c r="C61" s="22" t="s">
        <v>64</v>
      </c>
      <c r="D61" s="19" t="s">
        <v>65</v>
      </c>
      <c r="E61" s="142">
        <v>37000</v>
      </c>
      <c r="F61" s="142">
        <v>37044</v>
      </c>
      <c r="G61" s="151">
        <f>SUM(F61/E61)</f>
        <v>1.001189189189189</v>
      </c>
    </row>
    <row r="62" spans="1:7" s="44" customFormat="1" ht="14.25">
      <c r="A62" s="15"/>
      <c r="B62" s="16"/>
      <c r="C62" s="22" t="s">
        <v>190</v>
      </c>
      <c r="D62" s="19" t="s">
        <v>191</v>
      </c>
      <c r="E62" s="142">
        <v>4000</v>
      </c>
      <c r="F62" s="142">
        <v>3809</v>
      </c>
      <c r="G62" s="151">
        <f>SUM(F62/E62)</f>
        <v>0.95225</v>
      </c>
    </row>
    <row r="63" spans="1:7" s="44" customFormat="1" ht="25.5">
      <c r="A63" s="15"/>
      <c r="B63" s="16"/>
      <c r="C63" s="22" t="s">
        <v>66</v>
      </c>
      <c r="D63" s="19" t="s">
        <v>67</v>
      </c>
      <c r="E63" s="142">
        <v>27600</v>
      </c>
      <c r="F63" s="142">
        <v>29827</v>
      </c>
      <c r="G63" s="151">
        <f>SUM(F63/E63)</f>
        <v>1.0806884057971013</v>
      </c>
    </row>
    <row r="64" spans="1:7" s="44" customFormat="1" ht="38.25">
      <c r="A64" s="15"/>
      <c r="B64" s="16"/>
      <c r="C64" s="22" t="s">
        <v>232</v>
      </c>
      <c r="D64" s="19" t="s">
        <v>233</v>
      </c>
      <c r="E64" s="142">
        <v>0</v>
      </c>
      <c r="F64" s="142">
        <v>86640</v>
      </c>
      <c r="G64" s="151">
        <v>0</v>
      </c>
    </row>
    <row r="65" spans="1:7" s="44" customFormat="1" ht="9" customHeight="1">
      <c r="A65" s="15"/>
      <c r="B65" s="16"/>
      <c r="C65" s="22"/>
      <c r="D65" s="19"/>
      <c r="E65" s="142"/>
      <c r="F65" s="142"/>
      <c r="G65" s="151"/>
    </row>
    <row r="66" spans="1:7" s="44" customFormat="1" ht="51">
      <c r="A66" s="7"/>
      <c r="B66" s="8">
        <v>75616</v>
      </c>
      <c r="C66" s="9"/>
      <c r="D66" s="23" t="s">
        <v>68</v>
      </c>
      <c r="E66" s="141">
        <f>SUM(E67:E76)</f>
        <v>1471800</v>
      </c>
      <c r="F66" s="141">
        <f>SUM(F67:F76)</f>
        <v>1471937</v>
      </c>
      <c r="G66" s="150">
        <f aca="true" t="shared" si="1" ref="G66:G75">SUM(F66/E66)</f>
        <v>1.0000930832993613</v>
      </c>
    </row>
    <row r="67" spans="1:7" s="44" customFormat="1" ht="14.25">
      <c r="A67" s="15"/>
      <c r="B67" s="16"/>
      <c r="C67" s="22" t="s">
        <v>63</v>
      </c>
      <c r="D67" s="19" t="s">
        <v>41</v>
      </c>
      <c r="E67" s="142">
        <v>870000</v>
      </c>
      <c r="F67" s="142">
        <v>873412</v>
      </c>
      <c r="G67" s="151">
        <f t="shared" si="1"/>
        <v>1.0039218390804598</v>
      </c>
    </row>
    <row r="68" spans="1:7" s="44" customFormat="1" ht="14.25">
      <c r="A68" s="15"/>
      <c r="B68" s="16"/>
      <c r="C68" s="22" t="s">
        <v>69</v>
      </c>
      <c r="D68" s="19" t="s">
        <v>70</v>
      </c>
      <c r="E68" s="142">
        <v>45000</v>
      </c>
      <c r="F68" s="142">
        <v>38046</v>
      </c>
      <c r="G68" s="151">
        <f t="shared" si="1"/>
        <v>0.8454666666666667</v>
      </c>
    </row>
    <row r="69" spans="1:7" s="44" customFormat="1" ht="14.25">
      <c r="A69" s="15"/>
      <c r="B69" s="16"/>
      <c r="C69" s="22" t="s">
        <v>64</v>
      </c>
      <c r="D69" s="19" t="s">
        <v>65</v>
      </c>
      <c r="E69" s="142">
        <v>67000</v>
      </c>
      <c r="F69" s="142">
        <v>64386</v>
      </c>
      <c r="G69" s="151">
        <f t="shared" si="1"/>
        <v>0.9609850746268657</v>
      </c>
    </row>
    <row r="70" spans="1:7" s="44" customFormat="1" ht="14.25">
      <c r="A70" s="15"/>
      <c r="B70" s="16"/>
      <c r="C70" s="22" t="s">
        <v>72</v>
      </c>
      <c r="D70" s="19" t="s">
        <v>73</v>
      </c>
      <c r="E70" s="142">
        <v>24000</v>
      </c>
      <c r="F70" s="142">
        <v>25055</v>
      </c>
      <c r="G70" s="151">
        <f t="shared" si="1"/>
        <v>1.0439583333333333</v>
      </c>
    </row>
    <row r="71" spans="1:7" s="44" customFormat="1" ht="14.25">
      <c r="A71" s="15"/>
      <c r="B71" s="16"/>
      <c r="C71" s="22" t="s">
        <v>76</v>
      </c>
      <c r="D71" s="19" t="s">
        <v>77</v>
      </c>
      <c r="E71" s="142">
        <v>6000</v>
      </c>
      <c r="F71" s="142">
        <v>9487</v>
      </c>
      <c r="G71" s="151">
        <f t="shared" si="1"/>
        <v>1.5811666666666666</v>
      </c>
    </row>
    <row r="72" spans="1:7" s="44" customFormat="1" ht="14.25">
      <c r="A72" s="15"/>
      <c r="B72" s="16"/>
      <c r="C72" s="22" t="s">
        <v>74</v>
      </c>
      <c r="D72" s="19" t="s">
        <v>75</v>
      </c>
      <c r="E72" s="142">
        <v>163000</v>
      </c>
      <c r="F72" s="142">
        <v>160473</v>
      </c>
      <c r="G72" s="151">
        <f t="shared" si="1"/>
        <v>0.9844969325153374</v>
      </c>
    </row>
    <row r="73" spans="1:7" s="44" customFormat="1" ht="25.5">
      <c r="A73" s="15"/>
      <c r="B73" s="16"/>
      <c r="C73" s="22" t="s">
        <v>78</v>
      </c>
      <c r="D73" s="19" t="s">
        <v>79</v>
      </c>
      <c r="E73" s="142">
        <v>3000</v>
      </c>
      <c r="F73" s="142">
        <v>2680</v>
      </c>
      <c r="G73" s="151">
        <f t="shared" si="1"/>
        <v>0.8933333333333333</v>
      </c>
    </row>
    <row r="74" spans="1:7" s="44" customFormat="1" ht="14.25">
      <c r="A74" s="15"/>
      <c r="B74" s="16"/>
      <c r="C74" s="22" t="s">
        <v>190</v>
      </c>
      <c r="D74" s="19" t="s">
        <v>191</v>
      </c>
      <c r="E74" s="142">
        <v>280000</v>
      </c>
      <c r="F74" s="142">
        <v>282476</v>
      </c>
      <c r="G74" s="151">
        <f t="shared" si="1"/>
        <v>1.0088428571428572</v>
      </c>
    </row>
    <row r="75" spans="1:7" s="44" customFormat="1" ht="14.25">
      <c r="A75" s="15"/>
      <c r="B75" s="16"/>
      <c r="C75" s="22" t="s">
        <v>297</v>
      </c>
      <c r="D75" s="19" t="s">
        <v>298</v>
      </c>
      <c r="E75" s="142">
        <v>1300</v>
      </c>
      <c r="F75" s="142">
        <v>1430</v>
      </c>
      <c r="G75" s="151">
        <f t="shared" si="1"/>
        <v>1.1</v>
      </c>
    </row>
    <row r="76" spans="1:7" s="44" customFormat="1" ht="25.5">
      <c r="A76" s="15"/>
      <c r="B76" s="16"/>
      <c r="C76" s="22" t="s">
        <v>66</v>
      </c>
      <c r="D76" s="19" t="s">
        <v>67</v>
      </c>
      <c r="E76" s="142">
        <v>12500</v>
      </c>
      <c r="F76" s="142">
        <v>14492</v>
      </c>
      <c r="G76" s="151">
        <f>SUM(F76/E76)</f>
        <v>1.15936</v>
      </c>
    </row>
    <row r="77" spans="1:7" s="44" customFormat="1" ht="14.25">
      <c r="A77" s="15"/>
      <c r="B77" s="16"/>
      <c r="C77" s="22"/>
      <c r="D77" s="19"/>
      <c r="E77" s="142"/>
      <c r="F77" s="142"/>
      <c r="G77" s="151"/>
    </row>
    <row r="78" spans="1:7" ht="38.25">
      <c r="A78" s="7"/>
      <c r="B78" s="8">
        <v>75618</v>
      </c>
      <c r="C78" s="9"/>
      <c r="D78" s="21" t="s">
        <v>199</v>
      </c>
      <c r="E78" s="147">
        <f>SUM(E79:E83)</f>
        <v>282800</v>
      </c>
      <c r="F78" s="147">
        <f>SUM(F79:F83)</f>
        <v>269061</v>
      </c>
      <c r="G78" s="156">
        <f>SUM(F78/E78)</f>
        <v>0.9514179632248939</v>
      </c>
    </row>
    <row r="79" spans="1:7" ht="14.25">
      <c r="A79" s="15"/>
      <c r="B79" s="16"/>
      <c r="C79" s="22" t="s">
        <v>81</v>
      </c>
      <c r="D79" s="19" t="s">
        <v>80</v>
      </c>
      <c r="E79" s="142">
        <v>100000</v>
      </c>
      <c r="F79" s="142">
        <v>85617</v>
      </c>
      <c r="G79" s="151">
        <f>SUM(F79/E79)</f>
        <v>0.85617</v>
      </c>
    </row>
    <row r="80" spans="1:7" ht="25.5">
      <c r="A80" s="15"/>
      <c r="B80" s="16"/>
      <c r="C80" s="22" t="s">
        <v>54</v>
      </c>
      <c r="D80" s="19" t="s">
        <v>55</v>
      </c>
      <c r="E80" s="142">
        <v>159800</v>
      </c>
      <c r="F80" s="142">
        <v>160775</v>
      </c>
      <c r="G80" s="151">
        <f>SUM(F80/E80)</f>
        <v>1.006101376720901</v>
      </c>
    </row>
    <row r="81" spans="1:7" ht="38.25">
      <c r="A81" s="15"/>
      <c r="B81" s="16"/>
      <c r="C81" s="22" t="s">
        <v>299</v>
      </c>
      <c r="D81" s="19" t="s">
        <v>300</v>
      </c>
      <c r="E81" s="142">
        <v>7000</v>
      </c>
      <c r="F81" s="142">
        <v>7000</v>
      </c>
      <c r="G81" s="151">
        <f>SUM(F81/E81)</f>
        <v>1</v>
      </c>
    </row>
    <row r="82" spans="1:7" ht="14.25">
      <c r="A82" s="15"/>
      <c r="B82" s="16"/>
      <c r="C82" s="22" t="s">
        <v>52</v>
      </c>
      <c r="D82" s="19" t="s">
        <v>53</v>
      </c>
      <c r="E82" s="142">
        <v>16000</v>
      </c>
      <c r="F82" s="142">
        <v>15250</v>
      </c>
      <c r="G82" s="151">
        <f>SUM(F82/E82)</f>
        <v>0.953125</v>
      </c>
    </row>
    <row r="83" spans="1:7" ht="25.5">
      <c r="A83" s="15"/>
      <c r="B83" s="16"/>
      <c r="C83" s="22" t="s">
        <v>66</v>
      </c>
      <c r="D83" s="19" t="s">
        <v>67</v>
      </c>
      <c r="E83" s="142">
        <v>0</v>
      </c>
      <c r="F83" s="142">
        <v>419</v>
      </c>
      <c r="G83" s="151">
        <v>0</v>
      </c>
    </row>
    <row r="84" spans="1:7" ht="14.25">
      <c r="A84" s="15"/>
      <c r="B84" s="16"/>
      <c r="C84" s="22"/>
      <c r="D84" s="19"/>
      <c r="E84" s="142"/>
      <c r="F84" s="142"/>
      <c r="G84" s="151"/>
    </row>
    <row r="85" spans="1:7" s="45" customFormat="1" ht="15">
      <c r="A85" s="7"/>
      <c r="B85" s="8">
        <v>75619</v>
      </c>
      <c r="C85" s="9"/>
      <c r="D85" s="21" t="s">
        <v>226</v>
      </c>
      <c r="E85" s="141">
        <f>SUM(E86)</f>
        <v>5000</v>
      </c>
      <c r="F85" s="141">
        <f>SUM(F86)</f>
        <v>5970</v>
      </c>
      <c r="G85" s="150">
        <f>SUM(F85/E85)</f>
        <v>1.194</v>
      </c>
    </row>
    <row r="86" spans="1:7" ht="14.25">
      <c r="A86" s="15"/>
      <c r="B86" s="16"/>
      <c r="C86" s="22" t="s">
        <v>52</v>
      </c>
      <c r="D86" s="19" t="s">
        <v>53</v>
      </c>
      <c r="E86" s="142">
        <v>5000</v>
      </c>
      <c r="F86" s="142">
        <v>5970</v>
      </c>
      <c r="G86" s="151">
        <f>SUM(F86/E86)</f>
        <v>1.194</v>
      </c>
    </row>
    <row r="87" spans="1:7" ht="14.25">
      <c r="A87" s="15"/>
      <c r="B87" s="16"/>
      <c r="C87" s="22"/>
      <c r="D87" s="19"/>
      <c r="E87" s="142"/>
      <c r="F87" s="142"/>
      <c r="G87" s="151"/>
    </row>
    <row r="88" spans="1:7" ht="25.5">
      <c r="A88" s="7"/>
      <c r="B88" s="8">
        <v>75621</v>
      </c>
      <c r="C88" s="9"/>
      <c r="D88" s="21" t="s">
        <v>82</v>
      </c>
      <c r="E88" s="141">
        <f>SUM(E89:E90)</f>
        <v>2510000</v>
      </c>
      <c r="F88" s="141">
        <f>SUM(F89:F90)</f>
        <v>2472910</v>
      </c>
      <c r="G88" s="150">
        <f>SUM(F88/E88)</f>
        <v>0.9852231075697211</v>
      </c>
    </row>
    <row r="89" spans="1:7" ht="14.25">
      <c r="A89" s="15"/>
      <c r="B89" s="16"/>
      <c r="C89" s="22" t="s">
        <v>83</v>
      </c>
      <c r="D89" s="19" t="s">
        <v>84</v>
      </c>
      <c r="E89" s="142">
        <v>2260000</v>
      </c>
      <c r="F89" s="142">
        <v>2260812</v>
      </c>
      <c r="G89" s="151">
        <f>SUM(F89/E89)</f>
        <v>1.0003592920353983</v>
      </c>
    </row>
    <row r="90" spans="1:7" ht="14.25">
      <c r="A90" s="15"/>
      <c r="B90" s="16"/>
      <c r="C90" s="22" t="s">
        <v>85</v>
      </c>
      <c r="D90" s="19" t="s">
        <v>86</v>
      </c>
      <c r="E90" s="142">
        <v>250000</v>
      </c>
      <c r="F90" s="142">
        <v>212098</v>
      </c>
      <c r="G90" s="151">
        <f>SUM(F90/E90)</f>
        <v>0.848392</v>
      </c>
    </row>
    <row r="91" spans="1:7" ht="14.25">
      <c r="A91" s="7"/>
      <c r="B91" s="8"/>
      <c r="C91" s="9"/>
      <c r="D91" s="21"/>
      <c r="E91" s="141"/>
      <c r="F91" s="141"/>
      <c r="G91" s="150"/>
    </row>
    <row r="92" spans="1:7" ht="14.25">
      <c r="A92" s="3">
        <v>758</v>
      </c>
      <c r="B92" s="4"/>
      <c r="C92" s="5"/>
      <c r="D92" s="4" t="s">
        <v>21</v>
      </c>
      <c r="E92" s="145">
        <f>SUM(E94,E97,E100,E103)</f>
        <v>7230546</v>
      </c>
      <c r="F92" s="145">
        <f>SUM(F94,F97,F100,F103)</f>
        <v>7146603</v>
      </c>
      <c r="G92" s="154">
        <f>SUM(F92/E92)</f>
        <v>0.988390503289793</v>
      </c>
    </row>
    <row r="93" spans="1:7" ht="14.25">
      <c r="A93" s="7"/>
      <c r="B93" s="8"/>
      <c r="C93" s="9"/>
      <c r="D93" s="8"/>
      <c r="E93" s="141"/>
      <c r="F93" s="141"/>
      <c r="G93" s="150"/>
    </row>
    <row r="94" spans="1:7" ht="25.5">
      <c r="A94" s="7"/>
      <c r="B94" s="8">
        <v>75801</v>
      </c>
      <c r="C94" s="9"/>
      <c r="D94" s="21" t="s">
        <v>87</v>
      </c>
      <c r="E94" s="141">
        <f>SUM(E95)</f>
        <v>5470227</v>
      </c>
      <c r="F94" s="141">
        <f>SUM(F95)</f>
        <v>5470227</v>
      </c>
      <c r="G94" s="150">
        <f>SUM(F94/E94)</f>
        <v>1</v>
      </c>
    </row>
    <row r="95" spans="1:7" ht="14.25">
      <c r="A95" s="15"/>
      <c r="B95" s="16"/>
      <c r="C95" s="22" t="s">
        <v>88</v>
      </c>
      <c r="D95" s="19" t="s">
        <v>89</v>
      </c>
      <c r="E95" s="142">
        <v>5470227</v>
      </c>
      <c r="F95" s="142">
        <v>5470227</v>
      </c>
      <c r="G95" s="151">
        <f>SUM(F95/E95)</f>
        <v>1</v>
      </c>
    </row>
    <row r="96" spans="1:7" ht="14.25">
      <c r="A96" s="7"/>
      <c r="B96" s="8"/>
      <c r="C96" s="9"/>
      <c r="D96" s="21"/>
      <c r="E96" s="141"/>
      <c r="F96" s="141"/>
      <c r="G96" s="150"/>
    </row>
    <row r="97" spans="1:7" ht="25.5">
      <c r="A97" s="7"/>
      <c r="B97" s="8">
        <v>75802</v>
      </c>
      <c r="C97" s="9"/>
      <c r="D97" s="21" t="s">
        <v>90</v>
      </c>
      <c r="E97" s="141">
        <f>SUM(E98)</f>
        <v>1133824</v>
      </c>
      <c r="F97" s="141">
        <f>SUM(F98)</f>
        <v>1133824</v>
      </c>
      <c r="G97" s="150">
        <f>SUM(F97/E97)</f>
        <v>1</v>
      </c>
    </row>
    <row r="98" spans="1:7" ht="14.25">
      <c r="A98" s="15"/>
      <c r="B98" s="16"/>
      <c r="C98" s="22" t="s">
        <v>88</v>
      </c>
      <c r="D98" s="19" t="s">
        <v>89</v>
      </c>
      <c r="E98" s="142">
        <v>1133824</v>
      </c>
      <c r="F98" s="142">
        <v>1133824</v>
      </c>
      <c r="G98" s="151">
        <f>SUM(F98/E98)</f>
        <v>1</v>
      </c>
    </row>
    <row r="99" spans="1:7" ht="14.25">
      <c r="A99" s="7"/>
      <c r="B99" s="8"/>
      <c r="C99" s="9"/>
      <c r="D99" s="21"/>
      <c r="E99" s="141"/>
      <c r="F99" s="141"/>
      <c r="G99" s="150"/>
    </row>
    <row r="100" spans="1:7" ht="25.5">
      <c r="A100" s="7"/>
      <c r="B100" s="8">
        <v>75805</v>
      </c>
      <c r="C100" s="9"/>
      <c r="D100" s="21" t="s">
        <v>91</v>
      </c>
      <c r="E100" s="141">
        <f>SUM(E101)</f>
        <v>609995</v>
      </c>
      <c r="F100" s="141">
        <f>SUM(F101)</f>
        <v>523355</v>
      </c>
      <c r="G100" s="150">
        <f>SUM(F100/E100)</f>
        <v>0.8579660489020402</v>
      </c>
    </row>
    <row r="101" spans="1:7" ht="14.25">
      <c r="A101" s="15"/>
      <c r="B101" s="16"/>
      <c r="C101" s="22" t="s">
        <v>88</v>
      </c>
      <c r="D101" s="19" t="s">
        <v>89</v>
      </c>
      <c r="E101" s="142">
        <v>609995</v>
      </c>
      <c r="F101" s="142">
        <v>523355</v>
      </c>
      <c r="G101" s="151">
        <f>SUM(F101/E101)</f>
        <v>0.8579660489020402</v>
      </c>
    </row>
    <row r="102" spans="1:7" ht="9.75" customHeight="1">
      <c r="A102" s="15"/>
      <c r="B102" s="16"/>
      <c r="C102" s="22"/>
      <c r="D102" s="19"/>
      <c r="E102" s="142"/>
      <c r="F102" s="142"/>
      <c r="G102" s="151"/>
    </row>
    <row r="103" spans="1:7" s="45" customFormat="1" ht="15">
      <c r="A103" s="7"/>
      <c r="B103" s="8">
        <v>75814</v>
      </c>
      <c r="C103" s="9"/>
      <c r="D103" s="21" t="s">
        <v>235</v>
      </c>
      <c r="E103" s="141">
        <f>SUM(E104:E106)</f>
        <v>16500</v>
      </c>
      <c r="F103" s="141">
        <f>SUM(F104:F106)</f>
        <v>19197</v>
      </c>
      <c r="G103" s="150">
        <f>SUM(F103/E103)</f>
        <v>1.1634545454545455</v>
      </c>
    </row>
    <row r="104" spans="1:7" ht="25.5">
      <c r="A104" s="15"/>
      <c r="B104" s="16"/>
      <c r="C104" s="22" t="s">
        <v>60</v>
      </c>
      <c r="D104" s="19" t="s">
        <v>61</v>
      </c>
      <c r="E104" s="142">
        <v>0</v>
      </c>
      <c r="F104" s="142">
        <v>1100</v>
      </c>
      <c r="G104" s="151">
        <v>0</v>
      </c>
    </row>
    <row r="105" spans="1:7" ht="14.25">
      <c r="A105" s="15"/>
      <c r="B105" s="16"/>
      <c r="C105" s="22" t="s">
        <v>283</v>
      </c>
      <c r="D105" s="19" t="s">
        <v>285</v>
      </c>
      <c r="E105" s="142">
        <v>11000</v>
      </c>
      <c r="F105" s="142">
        <v>11832</v>
      </c>
      <c r="G105" s="151">
        <f>SUM(F105/E105)</f>
        <v>1.0756363636363637</v>
      </c>
    </row>
    <row r="106" spans="1:7" ht="14.25">
      <c r="A106" s="15"/>
      <c r="B106" s="16"/>
      <c r="C106" s="22" t="s">
        <v>230</v>
      </c>
      <c r="D106" s="19" t="s">
        <v>231</v>
      </c>
      <c r="E106" s="142">
        <v>5500</v>
      </c>
      <c r="F106" s="142">
        <v>6265</v>
      </c>
      <c r="G106" s="151">
        <f>SUM(F106/E106)</f>
        <v>1.1390909090909092</v>
      </c>
    </row>
    <row r="107" spans="1:7" ht="4.5" customHeight="1">
      <c r="A107" s="15"/>
      <c r="B107" s="16"/>
      <c r="C107" s="22"/>
      <c r="D107" s="19"/>
      <c r="E107" s="142"/>
      <c r="F107" s="142"/>
      <c r="G107" s="151"/>
    </row>
    <row r="108" spans="1:7" ht="14.25">
      <c r="A108" s="3">
        <v>801</v>
      </c>
      <c r="B108" s="4"/>
      <c r="C108" s="5"/>
      <c r="D108" s="4" t="s">
        <v>22</v>
      </c>
      <c r="E108" s="143">
        <f>SUM(E110,E113,E117)</f>
        <v>84500</v>
      </c>
      <c r="F108" s="143">
        <f>SUM(F110,F113,F117)</f>
        <v>84972</v>
      </c>
      <c r="G108" s="152">
        <f>SUM(F108/E108)</f>
        <v>1.005585798816568</v>
      </c>
    </row>
    <row r="109" spans="1:7" ht="14.25">
      <c r="A109" s="7"/>
      <c r="B109" s="8"/>
      <c r="C109" s="9"/>
      <c r="D109" s="21"/>
      <c r="E109" s="141"/>
      <c r="F109" s="141"/>
      <c r="G109" s="150"/>
    </row>
    <row r="110" spans="1:7" ht="14.25">
      <c r="A110" s="7"/>
      <c r="B110" s="8">
        <v>80101</v>
      </c>
      <c r="C110" s="9"/>
      <c r="D110" s="21" t="s">
        <v>92</v>
      </c>
      <c r="E110" s="141">
        <f>SUM(E111)</f>
        <v>6033</v>
      </c>
      <c r="F110" s="141">
        <f>SUM(F111)</f>
        <v>6033</v>
      </c>
      <c r="G110" s="150">
        <f>SUM(F110/E110)</f>
        <v>1</v>
      </c>
    </row>
    <row r="111" spans="1:7" ht="51">
      <c r="A111" s="7"/>
      <c r="B111" s="16"/>
      <c r="C111" s="22">
        <v>201</v>
      </c>
      <c r="D111" s="19" t="s">
        <v>192</v>
      </c>
      <c r="E111" s="142">
        <v>6033</v>
      </c>
      <c r="F111" s="142">
        <v>6033</v>
      </c>
      <c r="G111" s="151">
        <f>SUM(F111/E111)</f>
        <v>1</v>
      </c>
    </row>
    <row r="112" spans="1:7" ht="14.25">
      <c r="A112" s="7"/>
      <c r="B112" s="8"/>
      <c r="C112" s="9"/>
      <c r="D112" s="21"/>
      <c r="E112" s="141"/>
      <c r="F112" s="141"/>
      <c r="G112" s="150"/>
    </row>
    <row r="113" spans="1:7" s="45" customFormat="1" ht="15">
      <c r="A113" s="7"/>
      <c r="B113" s="8">
        <v>80114</v>
      </c>
      <c r="C113" s="9"/>
      <c r="D113" s="21" t="s">
        <v>185</v>
      </c>
      <c r="E113" s="141">
        <f>SUM(E114:E115)</f>
        <v>58000</v>
      </c>
      <c r="F113" s="141">
        <f>SUM(F114:F115)</f>
        <v>58472</v>
      </c>
      <c r="G113" s="150">
        <f>SUM(F113/E113)</f>
        <v>1.0081379310344827</v>
      </c>
    </row>
    <row r="114" spans="1:7" ht="14.25">
      <c r="A114" s="15"/>
      <c r="B114" s="16"/>
      <c r="C114" s="22" t="s">
        <v>36</v>
      </c>
      <c r="D114" s="19" t="s">
        <v>13</v>
      </c>
      <c r="E114" s="142">
        <v>58000</v>
      </c>
      <c r="F114" s="142">
        <v>58404</v>
      </c>
      <c r="G114" s="151">
        <f>SUM(F114/E114)</f>
        <v>1.0069655172413794</v>
      </c>
    </row>
    <row r="115" spans="1:7" ht="14.25">
      <c r="A115" s="15"/>
      <c r="B115" s="16"/>
      <c r="C115" s="22" t="s">
        <v>230</v>
      </c>
      <c r="D115" s="19" t="s">
        <v>231</v>
      </c>
      <c r="E115" s="142">
        <v>0</v>
      </c>
      <c r="F115" s="142">
        <v>68</v>
      </c>
      <c r="G115" s="151">
        <v>0</v>
      </c>
    </row>
    <row r="116" spans="1:7" ht="14.25">
      <c r="A116" s="15"/>
      <c r="B116" s="16"/>
      <c r="C116" s="22"/>
      <c r="D116" s="19"/>
      <c r="E116" s="142"/>
      <c r="F116" s="142"/>
      <c r="G116" s="151"/>
    </row>
    <row r="117" spans="1:7" ht="14.25">
      <c r="A117" s="15"/>
      <c r="B117" s="8">
        <v>80195</v>
      </c>
      <c r="C117" s="9"/>
      <c r="D117" s="21" t="s">
        <v>42</v>
      </c>
      <c r="E117" s="144">
        <f>SUM(E118)</f>
        <v>20467</v>
      </c>
      <c r="F117" s="144">
        <f>SUM(F118)</f>
        <v>20467</v>
      </c>
      <c r="G117" s="153">
        <f>SUM(F117/E117)</f>
        <v>1</v>
      </c>
    </row>
    <row r="118" spans="1:7" ht="38.25">
      <c r="A118" s="15"/>
      <c r="B118" s="16"/>
      <c r="C118" s="22" t="s">
        <v>93</v>
      </c>
      <c r="D118" s="19" t="s">
        <v>228</v>
      </c>
      <c r="E118" s="142">
        <v>20467</v>
      </c>
      <c r="F118" s="142">
        <v>20467</v>
      </c>
      <c r="G118" s="151">
        <f>SUM(F118/E118)</f>
        <v>1</v>
      </c>
    </row>
    <row r="119" spans="1:7" ht="14.25">
      <c r="A119" s="15"/>
      <c r="B119" s="16"/>
      <c r="C119" s="22"/>
      <c r="D119" s="19"/>
      <c r="E119" s="142"/>
      <c r="F119" s="142"/>
      <c r="G119" s="151"/>
    </row>
    <row r="120" spans="1:7" ht="14.25">
      <c r="A120" s="3">
        <v>853</v>
      </c>
      <c r="B120" s="4"/>
      <c r="C120" s="5"/>
      <c r="D120" s="4" t="s">
        <v>23</v>
      </c>
      <c r="E120" s="143">
        <f>SUM(E122,E125,E128,E131,E134,E138,E141)</f>
        <v>4040743</v>
      </c>
      <c r="F120" s="143">
        <f>SUM(F122,F125,F128,F131,F134,F138,F141)</f>
        <v>4039139</v>
      </c>
      <c r="G120" s="152">
        <f>SUM(F120/E120)</f>
        <v>0.9996030433016898</v>
      </c>
    </row>
    <row r="121" spans="1:7" ht="14.25">
      <c r="A121" s="15"/>
      <c r="B121" s="16"/>
      <c r="C121" s="22"/>
      <c r="D121" s="19"/>
      <c r="E121" s="142"/>
      <c r="F121" s="142"/>
      <c r="G121" s="151"/>
    </row>
    <row r="122" spans="1:7" s="45" customFormat="1" ht="38.25">
      <c r="A122" s="7"/>
      <c r="B122" s="8">
        <v>85313</v>
      </c>
      <c r="C122" s="9"/>
      <c r="D122" s="21" t="s">
        <v>206</v>
      </c>
      <c r="E122" s="141">
        <f>SUM(E123)</f>
        <v>59300</v>
      </c>
      <c r="F122" s="141">
        <f>SUM(F123)</f>
        <v>59300</v>
      </c>
      <c r="G122" s="150">
        <f>SUM(F122/E122)</f>
        <v>1</v>
      </c>
    </row>
    <row r="123" spans="1:7" ht="51">
      <c r="A123" s="15"/>
      <c r="B123" s="16"/>
      <c r="C123" s="22">
        <v>201</v>
      </c>
      <c r="D123" s="19" t="s">
        <v>48</v>
      </c>
      <c r="E123" s="142">
        <v>59300</v>
      </c>
      <c r="F123" s="142">
        <v>59300</v>
      </c>
      <c r="G123" s="151">
        <f>SUM(F123/E123)</f>
        <v>1</v>
      </c>
    </row>
    <row r="124" spans="1:7" ht="14.25">
      <c r="A124" s="15"/>
      <c r="B124" s="16"/>
      <c r="C124" s="22"/>
      <c r="D124" s="19"/>
      <c r="E124" s="142"/>
      <c r="F124" s="142"/>
      <c r="G124" s="151"/>
    </row>
    <row r="125" spans="1:7" ht="25.5">
      <c r="A125" s="7"/>
      <c r="B125" s="8">
        <v>85314</v>
      </c>
      <c r="C125" s="9"/>
      <c r="D125" s="21" t="s">
        <v>204</v>
      </c>
      <c r="E125" s="141">
        <f>SUM(E126:E126)</f>
        <v>1517996</v>
      </c>
      <c r="F125" s="141">
        <f>SUM(F126:F126)</f>
        <v>1517996</v>
      </c>
      <c r="G125" s="150">
        <f>SUM(F125/E125)</f>
        <v>1</v>
      </c>
    </row>
    <row r="126" spans="1:7" ht="51">
      <c r="A126" s="15"/>
      <c r="B126" s="16"/>
      <c r="C126" s="22">
        <v>201</v>
      </c>
      <c r="D126" s="19" t="s">
        <v>48</v>
      </c>
      <c r="E126" s="142">
        <v>1517996</v>
      </c>
      <c r="F126" s="142">
        <v>1517996</v>
      </c>
      <c r="G126" s="151">
        <f>SUM(F126/E126)</f>
        <v>1</v>
      </c>
    </row>
    <row r="127" spans="1:7" ht="14.25">
      <c r="A127" s="7"/>
      <c r="B127" s="8"/>
      <c r="C127" s="22"/>
      <c r="D127" s="19"/>
      <c r="E127" s="141"/>
      <c r="F127" s="141"/>
      <c r="G127" s="150"/>
    </row>
    <row r="128" spans="1:7" s="45" customFormat="1" ht="15">
      <c r="A128" s="7"/>
      <c r="B128" s="8">
        <v>85315</v>
      </c>
      <c r="C128" s="9"/>
      <c r="D128" s="21" t="s">
        <v>96</v>
      </c>
      <c r="E128" s="141">
        <f>SUM(E129:E129)</f>
        <v>2024237</v>
      </c>
      <c r="F128" s="141">
        <f>SUM(F129:F129)</f>
        <v>2024237</v>
      </c>
      <c r="G128" s="150">
        <f>SUM(F128/E128)</f>
        <v>1</v>
      </c>
    </row>
    <row r="129" spans="1:7" ht="38.25">
      <c r="A129" s="15"/>
      <c r="B129" s="16"/>
      <c r="C129" s="22" t="s">
        <v>93</v>
      </c>
      <c r="D129" s="19" t="s">
        <v>228</v>
      </c>
      <c r="E129" s="142">
        <v>2024237</v>
      </c>
      <c r="F129" s="142">
        <v>2024237</v>
      </c>
      <c r="G129" s="151">
        <f>SUM(F129/E129)</f>
        <v>1</v>
      </c>
    </row>
    <row r="130" spans="1:7" ht="14.25">
      <c r="A130" s="7"/>
      <c r="B130" s="8"/>
      <c r="C130" s="22"/>
      <c r="D130" s="19"/>
      <c r="E130" s="141"/>
      <c r="F130" s="141"/>
      <c r="G130" s="150"/>
    </row>
    <row r="131" spans="1:7" ht="25.5">
      <c r="A131" s="7"/>
      <c r="B131" s="8">
        <v>85316</v>
      </c>
      <c r="C131" s="9"/>
      <c r="D131" s="21" t="s">
        <v>97</v>
      </c>
      <c r="E131" s="141">
        <f>SUM(E132:E132)</f>
        <v>25000</v>
      </c>
      <c r="F131" s="141">
        <f>SUM(F132:F132)</f>
        <v>25000</v>
      </c>
      <c r="G131" s="150">
        <f>SUM(F131/E131)</f>
        <v>1</v>
      </c>
    </row>
    <row r="132" spans="1:7" ht="51">
      <c r="A132" s="15"/>
      <c r="B132" s="16"/>
      <c r="C132" s="22">
        <v>201</v>
      </c>
      <c r="D132" s="19" t="s">
        <v>192</v>
      </c>
      <c r="E132" s="142">
        <v>25000</v>
      </c>
      <c r="F132" s="142">
        <v>25000</v>
      </c>
      <c r="G132" s="151">
        <f>SUM(F132/E132)</f>
        <v>1</v>
      </c>
    </row>
    <row r="133" spans="1:7" ht="14.25">
      <c r="A133" s="7"/>
      <c r="B133" s="8"/>
      <c r="C133" s="22"/>
      <c r="D133" s="19"/>
      <c r="E133" s="141"/>
      <c r="F133" s="141"/>
      <c r="G133" s="150"/>
    </row>
    <row r="134" spans="1:7" ht="14.25">
      <c r="A134" s="7"/>
      <c r="B134" s="8">
        <v>85319</v>
      </c>
      <c r="C134" s="9"/>
      <c r="D134" s="21" t="s">
        <v>98</v>
      </c>
      <c r="E134" s="141">
        <f>SUM(E135:E136)</f>
        <v>213500</v>
      </c>
      <c r="F134" s="141">
        <f>SUM(F135:F136)</f>
        <v>211900</v>
      </c>
      <c r="G134" s="150">
        <f>SUM(F134/E134)</f>
        <v>0.9925058548009368</v>
      </c>
    </row>
    <row r="135" spans="1:7" ht="14.25">
      <c r="A135" s="15"/>
      <c r="B135" s="16"/>
      <c r="C135" s="22" t="s">
        <v>36</v>
      </c>
      <c r="D135" s="19" t="s">
        <v>13</v>
      </c>
      <c r="E135" s="142">
        <v>19000</v>
      </c>
      <c r="F135" s="142">
        <v>17400</v>
      </c>
      <c r="G135" s="151">
        <f>SUM(F135/E135)</f>
        <v>0.9157894736842105</v>
      </c>
    </row>
    <row r="136" spans="1:7" ht="51">
      <c r="A136" s="15"/>
      <c r="B136" s="16"/>
      <c r="C136" s="22">
        <v>201</v>
      </c>
      <c r="D136" s="19" t="s">
        <v>48</v>
      </c>
      <c r="E136" s="142">
        <v>194500</v>
      </c>
      <c r="F136" s="142">
        <v>194500</v>
      </c>
      <c r="G136" s="151">
        <f>SUM(F136/E136)</f>
        <v>1</v>
      </c>
    </row>
    <row r="137" spans="1:7" ht="14.25">
      <c r="A137" s="15"/>
      <c r="B137" s="16"/>
      <c r="C137" s="22"/>
      <c r="D137" s="19"/>
      <c r="E137" s="142"/>
      <c r="F137" s="142"/>
      <c r="G137" s="151"/>
    </row>
    <row r="138" spans="1:7" ht="14.25">
      <c r="A138" s="15"/>
      <c r="B138" s="8">
        <v>85378</v>
      </c>
      <c r="C138" s="9"/>
      <c r="D138" s="21" t="s">
        <v>288</v>
      </c>
      <c r="E138" s="141">
        <f>SUM(E139:E139)</f>
        <v>20000</v>
      </c>
      <c r="F138" s="141">
        <f>SUM(F139:F139)</f>
        <v>20000</v>
      </c>
      <c r="G138" s="150">
        <f>SUM(F138/E138)</f>
        <v>1</v>
      </c>
    </row>
    <row r="139" spans="1:7" ht="38.25">
      <c r="A139" s="15"/>
      <c r="B139" s="16"/>
      <c r="C139" s="22" t="s">
        <v>289</v>
      </c>
      <c r="D139" s="19" t="s">
        <v>290</v>
      </c>
      <c r="E139" s="142">
        <v>20000</v>
      </c>
      <c r="F139" s="142">
        <v>20000</v>
      </c>
      <c r="G139" s="151">
        <f>SUM(F139/E139)</f>
        <v>1</v>
      </c>
    </row>
    <row r="140" spans="1:7" ht="7.5" customHeight="1">
      <c r="A140" s="15"/>
      <c r="B140" s="16"/>
      <c r="C140" s="22"/>
      <c r="D140" s="19"/>
      <c r="E140" s="142"/>
      <c r="F140" s="142"/>
      <c r="G140" s="151"/>
    </row>
    <row r="141" spans="1:7" ht="14.25">
      <c r="A141" s="15"/>
      <c r="B141" s="8">
        <v>85395</v>
      </c>
      <c r="C141" s="9"/>
      <c r="D141" s="21" t="s">
        <v>42</v>
      </c>
      <c r="E141" s="141">
        <f>SUM(E142:E144)</f>
        <v>180710</v>
      </c>
      <c r="F141" s="141">
        <f>SUM(F142:F144)</f>
        <v>180706</v>
      </c>
      <c r="G141" s="150">
        <f>SUM(F141/E141)</f>
        <v>0.9999778650877096</v>
      </c>
    </row>
    <row r="142" spans="1:7" ht="25.5">
      <c r="A142" s="15"/>
      <c r="B142" s="16"/>
      <c r="C142" s="22" t="s">
        <v>264</v>
      </c>
      <c r="D142" s="19" t="s">
        <v>265</v>
      </c>
      <c r="E142" s="142">
        <v>50560</v>
      </c>
      <c r="F142" s="142">
        <v>50556</v>
      </c>
      <c r="G142" s="151">
        <f>SUM(F142/E142)</f>
        <v>0.9999208860759494</v>
      </c>
    </row>
    <row r="143" spans="1:7" ht="51">
      <c r="A143" s="15"/>
      <c r="B143" s="16"/>
      <c r="C143" s="22">
        <v>201</v>
      </c>
      <c r="D143" s="19" t="s">
        <v>192</v>
      </c>
      <c r="E143" s="142">
        <v>6750</v>
      </c>
      <c r="F143" s="142">
        <v>6750</v>
      </c>
      <c r="G143" s="151">
        <f>SUM(F143/E143)</f>
        <v>1</v>
      </c>
    </row>
    <row r="144" spans="1:7" ht="38.25">
      <c r="A144" s="15"/>
      <c r="B144" s="16"/>
      <c r="C144" s="22" t="s">
        <v>93</v>
      </c>
      <c r="D144" s="19" t="s">
        <v>228</v>
      </c>
      <c r="E144" s="142">
        <v>123400</v>
      </c>
      <c r="F144" s="142">
        <v>123400</v>
      </c>
      <c r="G144" s="151">
        <f>SUM(F144/E144)</f>
        <v>1</v>
      </c>
    </row>
    <row r="145" spans="1:7" ht="14.25">
      <c r="A145" s="7"/>
      <c r="B145" s="8"/>
      <c r="C145" s="22"/>
      <c r="D145" s="19"/>
      <c r="E145" s="141"/>
      <c r="F145" s="141"/>
      <c r="G145" s="150"/>
    </row>
    <row r="146" spans="1:7" ht="14.25">
      <c r="A146" s="3">
        <v>854</v>
      </c>
      <c r="B146" s="4"/>
      <c r="C146" s="5"/>
      <c r="D146" s="54" t="s">
        <v>33</v>
      </c>
      <c r="E146" s="143">
        <f>SUM(E148)</f>
        <v>4324</v>
      </c>
      <c r="F146" s="143">
        <f>SUM(F148)</f>
        <v>4324</v>
      </c>
      <c r="G146" s="152">
        <f>SUM(F146/E146)</f>
        <v>1</v>
      </c>
    </row>
    <row r="147" spans="1:7" ht="14.25">
      <c r="A147" s="15"/>
      <c r="B147" s="16"/>
      <c r="C147" s="22"/>
      <c r="D147" s="19"/>
      <c r="E147" s="142"/>
      <c r="F147" s="142"/>
      <c r="G147" s="151"/>
    </row>
    <row r="148" spans="1:7" ht="14.25">
      <c r="A148" s="7"/>
      <c r="B148" s="8">
        <v>85495</v>
      </c>
      <c r="C148" s="9"/>
      <c r="D148" s="21" t="s">
        <v>42</v>
      </c>
      <c r="E148" s="141">
        <f>SUM(E149:E149)</f>
        <v>4324</v>
      </c>
      <c r="F148" s="141">
        <f>SUM(F149:F149)</f>
        <v>4324</v>
      </c>
      <c r="G148" s="150">
        <f>SUM(F148/E148)</f>
        <v>1</v>
      </c>
    </row>
    <row r="149" spans="1:7" ht="38.25">
      <c r="A149" s="15"/>
      <c r="B149" s="16"/>
      <c r="C149" s="22" t="s">
        <v>93</v>
      </c>
      <c r="D149" s="19" t="s">
        <v>228</v>
      </c>
      <c r="E149" s="142">
        <v>4324</v>
      </c>
      <c r="F149" s="142">
        <v>4324</v>
      </c>
      <c r="G149" s="151">
        <f>SUM(F149/E149)</f>
        <v>1</v>
      </c>
    </row>
    <row r="150" spans="1:7" ht="14.25">
      <c r="A150" s="15"/>
      <c r="B150" s="16"/>
      <c r="C150" s="22"/>
      <c r="D150" s="19"/>
      <c r="E150" s="142"/>
      <c r="F150" s="142"/>
      <c r="G150" s="151"/>
    </row>
    <row r="151" spans="1:7" s="45" customFormat="1" ht="25.5">
      <c r="A151" s="3">
        <v>900</v>
      </c>
      <c r="B151" s="4"/>
      <c r="C151" s="5"/>
      <c r="D151" s="4" t="s">
        <v>24</v>
      </c>
      <c r="E151" s="143">
        <f>SUM(E153,E156,E159)</f>
        <v>104459</v>
      </c>
      <c r="F151" s="143">
        <f>SUM(F153,F156,F159)</f>
        <v>107182</v>
      </c>
      <c r="G151" s="152">
        <f>SUM(F151/E151)</f>
        <v>1.0260676437645393</v>
      </c>
    </row>
    <row r="152" spans="1:7" s="45" customFormat="1" ht="15">
      <c r="A152" s="7"/>
      <c r="B152" s="8"/>
      <c r="C152" s="9"/>
      <c r="D152" s="8"/>
      <c r="E152" s="141"/>
      <c r="F152" s="141"/>
      <c r="G152" s="150"/>
    </row>
    <row r="153" spans="1:7" s="45" customFormat="1" ht="15">
      <c r="A153" s="7"/>
      <c r="B153" s="8">
        <v>90004</v>
      </c>
      <c r="C153" s="9"/>
      <c r="D153" s="21" t="s">
        <v>169</v>
      </c>
      <c r="E153" s="141">
        <f>SUM(E154)</f>
        <v>10000</v>
      </c>
      <c r="F153" s="141">
        <f>SUM(F154)</f>
        <v>10000</v>
      </c>
      <c r="G153" s="150">
        <f>SUM(F153/E153)</f>
        <v>1</v>
      </c>
    </row>
    <row r="154" spans="1:7" ht="38.25">
      <c r="A154" s="15"/>
      <c r="B154" s="16"/>
      <c r="C154" s="22" t="s">
        <v>232</v>
      </c>
      <c r="D154" s="19" t="s">
        <v>233</v>
      </c>
      <c r="E154" s="142">
        <v>10000</v>
      </c>
      <c r="F154" s="142">
        <v>10000</v>
      </c>
      <c r="G154" s="151">
        <f>SUM(F154/E154)</f>
        <v>1</v>
      </c>
    </row>
    <row r="155" spans="1:7" s="45" customFormat="1" ht="15">
      <c r="A155" s="7"/>
      <c r="B155" s="8"/>
      <c r="C155" s="9"/>
      <c r="D155" s="8"/>
      <c r="E155" s="141"/>
      <c r="F155" s="141"/>
      <c r="G155" s="150"/>
    </row>
    <row r="156" spans="1:7" ht="14.25">
      <c r="A156" s="7"/>
      <c r="B156" s="8">
        <v>90015</v>
      </c>
      <c r="C156" s="9"/>
      <c r="D156" s="21" t="s">
        <v>100</v>
      </c>
      <c r="E156" s="141">
        <f>SUM(E157:E157)</f>
        <v>94459</v>
      </c>
      <c r="F156" s="141">
        <f>SUM(F157:F157)</f>
        <v>94459</v>
      </c>
      <c r="G156" s="150">
        <f>SUM(F156/E156)</f>
        <v>1</v>
      </c>
    </row>
    <row r="157" spans="1:7" ht="51">
      <c r="A157" s="15"/>
      <c r="B157" s="16"/>
      <c r="C157" s="22">
        <v>201</v>
      </c>
      <c r="D157" s="19" t="s">
        <v>192</v>
      </c>
      <c r="E157" s="142">
        <v>94459</v>
      </c>
      <c r="F157" s="142">
        <v>94459</v>
      </c>
      <c r="G157" s="151">
        <f>SUM(F157/E157)</f>
        <v>1</v>
      </c>
    </row>
    <row r="158" spans="1:7" ht="14.25">
      <c r="A158" s="15"/>
      <c r="B158" s="16"/>
      <c r="C158" s="22"/>
      <c r="D158" s="19"/>
      <c r="E158" s="142"/>
      <c r="F158" s="142"/>
      <c r="G158" s="151"/>
    </row>
    <row r="159" spans="1:7" ht="25.5">
      <c r="A159" s="15"/>
      <c r="B159" s="8">
        <v>90020</v>
      </c>
      <c r="C159" s="9"/>
      <c r="D159" s="21" t="s">
        <v>309</v>
      </c>
      <c r="E159" s="141">
        <f>SUM(E160:E160)</f>
        <v>0</v>
      </c>
      <c r="F159" s="141">
        <f>SUM(F160:F160)</f>
        <v>2723</v>
      </c>
      <c r="G159" s="150">
        <v>0</v>
      </c>
    </row>
    <row r="160" spans="1:7" ht="14.25">
      <c r="A160" s="15"/>
      <c r="B160" s="16"/>
      <c r="C160" s="22" t="s">
        <v>307</v>
      </c>
      <c r="D160" s="19" t="s">
        <v>308</v>
      </c>
      <c r="E160" s="142">
        <v>0</v>
      </c>
      <c r="F160" s="142">
        <v>2723</v>
      </c>
      <c r="G160" s="151">
        <v>0</v>
      </c>
    </row>
    <row r="161" spans="1:7" ht="14.25">
      <c r="A161" s="7"/>
      <c r="B161" s="8"/>
      <c r="C161" s="9"/>
      <c r="D161" s="8"/>
      <c r="E161" s="141"/>
      <c r="F161" s="141"/>
      <c r="G161" s="150"/>
    </row>
    <row r="162" spans="1:7" ht="25.5">
      <c r="A162" s="3">
        <v>921</v>
      </c>
      <c r="B162" s="4"/>
      <c r="C162" s="5"/>
      <c r="D162" s="4" t="s">
        <v>25</v>
      </c>
      <c r="E162" s="143">
        <f>SUM(E164,E167,E170)</f>
        <v>57500</v>
      </c>
      <c r="F162" s="143">
        <f>SUM(F164,F167,F170)</f>
        <v>57500</v>
      </c>
      <c r="G162" s="152">
        <f>SUM(F162/E162)</f>
        <v>1</v>
      </c>
    </row>
    <row r="163" spans="1:7" ht="14.25">
      <c r="A163" s="7"/>
      <c r="B163" s="8"/>
      <c r="C163" s="9"/>
      <c r="D163" s="8"/>
      <c r="E163" s="141"/>
      <c r="F163" s="141"/>
      <c r="G163" s="150"/>
    </row>
    <row r="164" spans="1:7" ht="14.25">
      <c r="A164" s="7"/>
      <c r="B164" s="8">
        <v>92108</v>
      </c>
      <c r="C164" s="9"/>
      <c r="D164" s="65" t="s">
        <v>213</v>
      </c>
      <c r="E164" s="141">
        <f>SUM(E165:E165)</f>
        <v>1000</v>
      </c>
      <c r="F164" s="141">
        <f>SUM(F165:F165)</f>
        <v>1000</v>
      </c>
      <c r="G164" s="150">
        <f>SUM(F164/E164)</f>
        <v>1</v>
      </c>
    </row>
    <row r="165" spans="1:7" ht="51">
      <c r="A165" s="7"/>
      <c r="B165" s="8"/>
      <c r="C165" s="22" t="s">
        <v>184</v>
      </c>
      <c r="D165" s="19" t="s">
        <v>51</v>
      </c>
      <c r="E165" s="142">
        <v>1000</v>
      </c>
      <c r="F165" s="142">
        <v>1000</v>
      </c>
      <c r="G165" s="151">
        <f>SUM(F165/E165)</f>
        <v>1</v>
      </c>
    </row>
    <row r="166" spans="1:7" ht="14.25">
      <c r="A166" s="7"/>
      <c r="B166" s="8"/>
      <c r="C166" s="22"/>
      <c r="D166" s="21"/>
      <c r="E166" s="142"/>
      <c r="F166" s="142"/>
      <c r="G166" s="151"/>
    </row>
    <row r="167" spans="1:7" ht="14.25">
      <c r="A167" s="7"/>
      <c r="B167" s="8">
        <v>92116</v>
      </c>
      <c r="C167" s="9"/>
      <c r="D167" s="21" t="s">
        <v>176</v>
      </c>
      <c r="E167" s="141">
        <f>SUM(E168:E168)</f>
        <v>43700</v>
      </c>
      <c r="F167" s="141">
        <f>SUM(F168:F168)</f>
        <v>43700</v>
      </c>
      <c r="G167" s="150">
        <f>SUM(F167/E167)</f>
        <v>1</v>
      </c>
    </row>
    <row r="168" spans="1:7" ht="51">
      <c r="A168" s="15"/>
      <c r="B168" s="16"/>
      <c r="C168" s="22">
        <v>232</v>
      </c>
      <c r="D168" s="19" t="s">
        <v>51</v>
      </c>
      <c r="E168" s="142">
        <v>43700</v>
      </c>
      <c r="F168" s="142">
        <v>43700</v>
      </c>
      <c r="G168" s="151">
        <f>SUM(F168/E168)</f>
        <v>1</v>
      </c>
    </row>
    <row r="169" spans="1:7" ht="14.25">
      <c r="A169" s="15"/>
      <c r="B169" s="16"/>
      <c r="C169" s="22"/>
      <c r="D169" s="19"/>
      <c r="E169" s="142"/>
      <c r="F169" s="142"/>
      <c r="G169" s="151"/>
    </row>
    <row r="170" spans="1:7" ht="14.25">
      <c r="A170" s="7"/>
      <c r="B170" s="8">
        <v>92195</v>
      </c>
      <c r="C170" s="9"/>
      <c r="D170" s="21" t="s">
        <v>42</v>
      </c>
      <c r="E170" s="141">
        <f>SUM(E171:E171)</f>
        <v>12800</v>
      </c>
      <c r="F170" s="141">
        <f>SUM(F171:F171)</f>
        <v>12800</v>
      </c>
      <c r="G170" s="150">
        <f>SUM(F170/E170)</f>
        <v>1</v>
      </c>
    </row>
    <row r="171" spans="1:7" ht="51">
      <c r="A171" s="15"/>
      <c r="B171" s="16"/>
      <c r="C171" s="22">
        <v>232</v>
      </c>
      <c r="D171" s="19" t="s">
        <v>51</v>
      </c>
      <c r="E171" s="142">
        <v>12800</v>
      </c>
      <c r="F171" s="142">
        <v>12800</v>
      </c>
      <c r="G171" s="151">
        <f>SUM(F171/E171)</f>
        <v>1</v>
      </c>
    </row>
    <row r="172" spans="1:7" ht="14.25">
      <c r="A172" s="15"/>
      <c r="B172" s="16"/>
      <c r="C172" s="22"/>
      <c r="D172" s="19"/>
      <c r="E172" s="142"/>
      <c r="F172" s="142"/>
      <c r="G172" s="151"/>
    </row>
    <row r="173" spans="1:7" ht="14.25">
      <c r="A173" s="3">
        <v>926</v>
      </c>
      <c r="B173" s="4"/>
      <c r="C173" s="5"/>
      <c r="D173" s="4" t="s">
        <v>34</v>
      </c>
      <c r="E173" s="143">
        <f>SUM(E175,E179)</f>
        <v>4070</v>
      </c>
      <c r="F173" s="143">
        <f>SUM(F175,F179)</f>
        <v>4470</v>
      </c>
      <c r="G173" s="152">
        <f>SUM(F173/E173)</f>
        <v>1.0982800982800982</v>
      </c>
    </row>
    <row r="174" spans="1:7" ht="14.25">
      <c r="A174" s="7"/>
      <c r="B174" s="16"/>
      <c r="C174" s="22"/>
      <c r="D174" s="19"/>
      <c r="E174" s="141"/>
      <c r="F174" s="141"/>
      <c r="G174" s="150"/>
    </row>
    <row r="175" spans="1:7" ht="14.25">
      <c r="A175" s="7"/>
      <c r="B175" s="8">
        <v>92605</v>
      </c>
      <c r="C175" s="22"/>
      <c r="D175" s="21" t="s">
        <v>238</v>
      </c>
      <c r="E175" s="141">
        <f>SUM(E176:E177)</f>
        <v>2000</v>
      </c>
      <c r="F175" s="141">
        <f>SUM(F176:F177)</f>
        <v>2400</v>
      </c>
      <c r="G175" s="150">
        <f>SUM(F175/E175)</f>
        <v>1.2</v>
      </c>
    </row>
    <row r="176" spans="1:7" ht="25.5">
      <c r="A176" s="15"/>
      <c r="B176" s="16"/>
      <c r="C176" s="22" t="s">
        <v>264</v>
      </c>
      <c r="D176" s="19" t="s">
        <v>265</v>
      </c>
      <c r="E176" s="142">
        <v>0</v>
      </c>
      <c r="F176" s="142">
        <v>400</v>
      </c>
      <c r="G176" s="151">
        <v>0</v>
      </c>
    </row>
    <row r="177" spans="1:7" ht="51">
      <c r="A177" s="7"/>
      <c r="B177" s="8"/>
      <c r="C177" s="22" t="s">
        <v>184</v>
      </c>
      <c r="D177" s="19" t="s">
        <v>51</v>
      </c>
      <c r="E177" s="142">
        <v>2000</v>
      </c>
      <c r="F177" s="142">
        <v>2000</v>
      </c>
      <c r="G177" s="151">
        <f>SUM(F177/E177)</f>
        <v>1</v>
      </c>
    </row>
    <row r="178" spans="1:7" ht="14.25">
      <c r="A178" s="7"/>
      <c r="B178" s="8"/>
      <c r="C178" s="22"/>
      <c r="D178" s="19"/>
      <c r="E178" s="142"/>
      <c r="F178" s="142"/>
      <c r="G178" s="151"/>
    </row>
    <row r="179" spans="1:7" s="45" customFormat="1" ht="15">
      <c r="A179" s="7"/>
      <c r="B179" s="8">
        <v>92695</v>
      </c>
      <c r="C179" s="9"/>
      <c r="D179" s="21" t="s">
        <v>42</v>
      </c>
      <c r="E179" s="141">
        <f>SUM(E180:E180)</f>
        <v>2070</v>
      </c>
      <c r="F179" s="141">
        <f>SUM(F180:F180)</f>
        <v>2070</v>
      </c>
      <c r="G179" s="150">
        <f>SUM(F179/E179)</f>
        <v>1</v>
      </c>
    </row>
    <row r="180" spans="1:7" ht="38.25">
      <c r="A180" s="7"/>
      <c r="B180" s="8"/>
      <c r="C180" s="22" t="s">
        <v>232</v>
      </c>
      <c r="D180" s="19" t="s">
        <v>291</v>
      </c>
      <c r="E180" s="142">
        <v>2070</v>
      </c>
      <c r="F180" s="142">
        <v>2070</v>
      </c>
      <c r="G180" s="151">
        <f>SUM(F180/E180)</f>
        <v>1</v>
      </c>
    </row>
    <row r="181" spans="1:7" ht="15" thickBot="1">
      <c r="A181" s="15"/>
      <c r="B181" s="16"/>
      <c r="C181" s="22"/>
      <c r="D181" s="19"/>
      <c r="E181" s="142"/>
      <c r="F181" s="142"/>
      <c r="G181" s="151"/>
    </row>
    <row r="182" spans="1:7" ht="16.5" thickBot="1" thickTop="1">
      <c r="A182" s="221" t="s">
        <v>14</v>
      </c>
      <c r="B182" s="222"/>
      <c r="C182" s="222"/>
      <c r="D182" s="222"/>
      <c r="E182" s="148">
        <f>SUM(E7,E16,E21,E37,E48,E53,E92,E108,E120,E146,E151,E162,E173)</f>
        <v>23035898</v>
      </c>
      <c r="F182" s="148">
        <f>SUM(F7,F16,F21,F37,F48,F53,F92,F108,F120,F146,F151,F162,F173)</f>
        <v>22906229</v>
      </c>
      <c r="G182" s="157">
        <f>SUM(F182/E182)</f>
        <v>0.9943710030318766</v>
      </c>
    </row>
    <row r="183" ht="15" thickTop="1"/>
  </sheetData>
  <mergeCells count="5">
    <mergeCell ref="A182:D182"/>
    <mergeCell ref="A3:G3"/>
    <mergeCell ref="F1:G1"/>
    <mergeCell ref="A4:G4"/>
    <mergeCell ref="F2:G2"/>
  </mergeCells>
  <printOptions/>
  <pageMargins left="0.5905511811023623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02"/>
  <sheetViews>
    <sheetView workbookViewId="0" topLeftCell="A1">
      <selection activeCell="A1" sqref="A1"/>
    </sheetView>
  </sheetViews>
  <sheetFormatPr defaultColWidth="9.00390625" defaultRowHeight="12.75"/>
  <cols>
    <col min="1" max="1" width="4.625" style="94" customWidth="1"/>
    <col min="2" max="2" width="6.375" style="95" customWidth="1"/>
    <col min="3" max="3" width="5.375" style="96" customWidth="1"/>
    <col min="4" max="4" width="43.25390625" style="94" customWidth="1"/>
    <col min="5" max="6" width="12.75390625" style="94" customWidth="1"/>
    <col min="7" max="7" width="9.25390625" style="94" customWidth="1"/>
    <col min="8" max="16384" width="7.875" style="94" customWidth="1"/>
  </cols>
  <sheetData>
    <row r="1" spans="4:7" ht="12.75">
      <c r="D1" s="49"/>
      <c r="E1" s="49"/>
      <c r="F1" s="224" t="s">
        <v>274</v>
      </c>
      <c r="G1" s="224"/>
    </row>
    <row r="2" spans="4:7" ht="12.75">
      <c r="D2" s="49"/>
      <c r="E2" s="49"/>
      <c r="F2" s="224" t="s">
        <v>306</v>
      </c>
      <c r="G2" s="224"/>
    </row>
    <row r="3" spans="1:7" s="97" customFormat="1" ht="20.25">
      <c r="A3" s="229" t="s">
        <v>261</v>
      </c>
      <c r="B3" s="229"/>
      <c r="C3" s="229"/>
      <c r="D3" s="229"/>
      <c r="E3" s="229"/>
      <c r="F3" s="229"/>
      <c r="G3" s="229"/>
    </row>
    <row r="4" spans="1:7" s="97" customFormat="1" ht="18">
      <c r="A4" s="225" t="s">
        <v>305</v>
      </c>
      <c r="B4" s="225"/>
      <c r="C4" s="225"/>
      <c r="D4" s="225"/>
      <c r="E4" s="225"/>
      <c r="F4" s="225"/>
      <c r="G4" s="225"/>
    </row>
    <row r="5" spans="1:6" s="51" customFormat="1" ht="13.5" thickBot="1">
      <c r="A5" s="50"/>
      <c r="B5" s="50"/>
      <c r="C5" s="73"/>
      <c r="D5" s="50"/>
      <c r="E5" s="50"/>
      <c r="F5" s="50"/>
    </row>
    <row r="6" spans="1:7" s="52" customFormat="1" ht="19.5" thickBot="1" thickTop="1">
      <c r="A6" s="98" t="s">
        <v>0</v>
      </c>
      <c r="B6" s="99" t="s">
        <v>1</v>
      </c>
      <c r="C6" s="100" t="s">
        <v>2</v>
      </c>
      <c r="D6" s="101" t="s">
        <v>3</v>
      </c>
      <c r="E6" s="87" t="s">
        <v>15</v>
      </c>
      <c r="F6" s="139" t="s">
        <v>281</v>
      </c>
      <c r="G6" s="88" t="s">
        <v>282</v>
      </c>
    </row>
    <row r="7" spans="1:7" s="67" customFormat="1" ht="13.5" thickTop="1">
      <c r="A7" s="102" t="s">
        <v>26</v>
      </c>
      <c r="B7" s="103"/>
      <c r="C7" s="104"/>
      <c r="D7" s="103" t="s">
        <v>27</v>
      </c>
      <c r="E7" s="158">
        <f>SUM(E9,E12)</f>
        <v>25080</v>
      </c>
      <c r="F7" s="158">
        <f>SUM(F9,F12)</f>
        <v>25072</v>
      </c>
      <c r="G7" s="170">
        <f>SUM(F7/E7)</f>
        <v>0.9996810207336523</v>
      </c>
    </row>
    <row r="8" spans="1:7" s="67" customFormat="1" ht="12.75">
      <c r="A8" s="55"/>
      <c r="B8" s="56"/>
      <c r="C8" s="75"/>
      <c r="D8" s="57"/>
      <c r="E8" s="159"/>
      <c r="F8" s="159"/>
      <c r="G8" s="171"/>
    </row>
    <row r="9" spans="1:7" s="67" customFormat="1" ht="12.75">
      <c r="A9" s="55"/>
      <c r="B9" s="76" t="s">
        <v>262</v>
      </c>
      <c r="C9" s="76"/>
      <c r="D9" s="60" t="s">
        <v>263</v>
      </c>
      <c r="E9" s="160">
        <f>SUM(E10:E11)</f>
        <v>23896</v>
      </c>
      <c r="F9" s="160">
        <f>SUM(F10:F11)</f>
        <v>23896</v>
      </c>
      <c r="G9" s="172">
        <f>SUM(F9/E9)</f>
        <v>1</v>
      </c>
    </row>
    <row r="10" spans="1:10" s="67" customFormat="1" ht="12.75">
      <c r="A10" s="55"/>
      <c r="B10" s="56"/>
      <c r="C10" s="75" t="s">
        <v>162</v>
      </c>
      <c r="D10" s="57" t="s">
        <v>40</v>
      </c>
      <c r="E10" s="159">
        <v>23896</v>
      </c>
      <c r="F10" s="159">
        <v>23896</v>
      </c>
      <c r="G10" s="171">
        <f>SUM(F10/E10)</f>
        <v>1</v>
      </c>
      <c r="J10" s="169"/>
    </row>
    <row r="11" spans="1:7" s="67" customFormat="1" ht="12.75">
      <c r="A11" s="55"/>
      <c r="B11" s="56"/>
      <c r="C11" s="77"/>
      <c r="D11" s="61"/>
      <c r="E11" s="159"/>
      <c r="F11" s="159"/>
      <c r="G11" s="171"/>
    </row>
    <row r="12" spans="1:7" s="67" customFormat="1" ht="12.75">
      <c r="A12" s="58"/>
      <c r="B12" s="76" t="s">
        <v>214</v>
      </c>
      <c r="C12" s="76"/>
      <c r="D12" s="60" t="s">
        <v>215</v>
      </c>
      <c r="E12" s="160">
        <f>SUM(E13:E14)</f>
        <v>1184</v>
      </c>
      <c r="F12" s="160">
        <f>SUM(F13:F14)</f>
        <v>1176</v>
      </c>
      <c r="G12" s="172">
        <f>SUM(F12/E12)</f>
        <v>0.9932432432432432</v>
      </c>
    </row>
    <row r="13" spans="1:7" s="67" customFormat="1" ht="25.5">
      <c r="A13" s="55"/>
      <c r="B13" s="56"/>
      <c r="C13" s="75" t="s">
        <v>205</v>
      </c>
      <c r="D13" s="57" t="s">
        <v>200</v>
      </c>
      <c r="E13" s="159">
        <v>1184</v>
      </c>
      <c r="F13" s="159">
        <v>1176</v>
      </c>
      <c r="G13" s="171">
        <f>SUM(F13/E13)</f>
        <v>0.9932432432432432</v>
      </c>
    </row>
    <row r="14" spans="1:7" s="67" customFormat="1" ht="12.75">
      <c r="A14" s="55"/>
      <c r="B14" s="56"/>
      <c r="C14" s="75"/>
      <c r="D14" s="57"/>
      <c r="E14" s="159"/>
      <c r="F14" s="159"/>
      <c r="G14" s="171"/>
    </row>
    <row r="15" spans="1:7" s="67" customFormat="1" ht="12.75">
      <c r="A15" s="53" t="s">
        <v>101</v>
      </c>
      <c r="B15" s="54"/>
      <c r="C15" s="74"/>
      <c r="D15" s="54" t="s">
        <v>28</v>
      </c>
      <c r="E15" s="161">
        <f>SUM(E17,E20)</f>
        <v>231900</v>
      </c>
      <c r="F15" s="161">
        <f>SUM(F17,F20)</f>
        <v>231831</v>
      </c>
      <c r="G15" s="173">
        <f>SUM(F15/E15)</f>
        <v>0.9997024579560155</v>
      </c>
    </row>
    <row r="16" spans="1:7" s="67" customFormat="1" ht="12.75">
      <c r="A16" s="55"/>
      <c r="B16" s="56"/>
      <c r="C16" s="75"/>
      <c r="D16" s="57"/>
      <c r="E16" s="159"/>
      <c r="F16" s="159"/>
      <c r="G16" s="171"/>
    </row>
    <row r="17" spans="1:7" s="67" customFormat="1" ht="25.5">
      <c r="A17" s="58"/>
      <c r="B17" s="59" t="s">
        <v>102</v>
      </c>
      <c r="C17" s="76"/>
      <c r="D17" s="60" t="s">
        <v>103</v>
      </c>
      <c r="E17" s="160">
        <f>SUM(E18:E18,E22)</f>
        <v>105600</v>
      </c>
      <c r="F17" s="160">
        <f>SUM(F18:F18,F22)</f>
        <v>105571</v>
      </c>
      <c r="G17" s="172">
        <f>SUM(F17/E17)</f>
        <v>0.9997253787878788</v>
      </c>
    </row>
    <row r="18" spans="1:7" s="67" customFormat="1" ht="12.75">
      <c r="A18" s="55"/>
      <c r="B18" s="56"/>
      <c r="C18" s="75" t="s">
        <v>104</v>
      </c>
      <c r="D18" s="57" t="s">
        <v>39</v>
      </c>
      <c r="E18" s="159">
        <v>105600</v>
      </c>
      <c r="F18" s="159">
        <v>105571</v>
      </c>
      <c r="G18" s="171">
        <f>SUM(F18/E18)</f>
        <v>0.9997253787878788</v>
      </c>
    </row>
    <row r="19" spans="1:7" s="67" customFormat="1" ht="12.75">
      <c r="A19" s="55"/>
      <c r="B19" s="56"/>
      <c r="C19" s="75"/>
      <c r="D19" s="57"/>
      <c r="E19" s="159"/>
      <c r="F19" s="159"/>
      <c r="G19" s="171"/>
    </row>
    <row r="20" spans="1:7" s="67" customFormat="1" ht="12.75">
      <c r="A20" s="55"/>
      <c r="B20" s="80">
        <v>60017</v>
      </c>
      <c r="C20" s="76"/>
      <c r="D20" s="60" t="s">
        <v>267</v>
      </c>
      <c r="E20" s="160">
        <f>SUM(E21)</f>
        <v>126300</v>
      </c>
      <c r="F20" s="160">
        <f>SUM(F21)</f>
        <v>126260</v>
      </c>
      <c r="G20" s="172">
        <f>SUM(F20/E20)</f>
        <v>0.9996832937450515</v>
      </c>
    </row>
    <row r="21" spans="1:7" s="67" customFormat="1" ht="12.75">
      <c r="A21" s="55"/>
      <c r="B21" s="56"/>
      <c r="C21" s="77">
        <v>6050</v>
      </c>
      <c r="D21" s="61" t="s">
        <v>105</v>
      </c>
      <c r="E21" s="159">
        <v>126300</v>
      </c>
      <c r="F21" s="159">
        <v>126260</v>
      </c>
      <c r="G21" s="171">
        <f>SUM(F21/E21)</f>
        <v>0.9996832937450515</v>
      </c>
    </row>
    <row r="22" spans="1:7" s="67" customFormat="1" ht="12.75">
      <c r="A22" s="55"/>
      <c r="B22" s="56"/>
      <c r="C22" s="75"/>
      <c r="D22" s="57"/>
      <c r="E22" s="159"/>
      <c r="F22" s="159"/>
      <c r="G22" s="171"/>
    </row>
    <row r="23" spans="1:7" s="67" customFormat="1" ht="12.75">
      <c r="A23" s="53" t="s">
        <v>106</v>
      </c>
      <c r="B23" s="54"/>
      <c r="C23" s="74"/>
      <c r="D23" s="54" t="s">
        <v>29</v>
      </c>
      <c r="E23" s="161">
        <f>SUM(E25)</f>
        <v>3000</v>
      </c>
      <c r="F23" s="161">
        <f>SUM(F25)</f>
        <v>3000</v>
      </c>
      <c r="G23" s="173">
        <f>SUM(F23/E23)</f>
        <v>1</v>
      </c>
    </row>
    <row r="24" spans="1:7" s="67" customFormat="1" ht="12.75">
      <c r="A24" s="63"/>
      <c r="B24" s="56"/>
      <c r="C24" s="75"/>
      <c r="D24" s="56"/>
      <c r="E24" s="159"/>
      <c r="F24" s="159"/>
      <c r="G24" s="171"/>
    </row>
    <row r="25" spans="1:7" s="66" customFormat="1" ht="25.5">
      <c r="A25" s="64"/>
      <c r="B25" s="59" t="s">
        <v>107</v>
      </c>
      <c r="C25" s="76"/>
      <c r="D25" s="65" t="s">
        <v>42</v>
      </c>
      <c r="E25" s="160">
        <f>SUM(E26:E26)</f>
        <v>3000</v>
      </c>
      <c r="F25" s="160">
        <f>SUM(F26:F26)</f>
        <v>3000</v>
      </c>
      <c r="G25" s="172">
        <f>SUM(F25/E25)</f>
        <v>1</v>
      </c>
    </row>
    <row r="26" spans="1:7" s="67" customFormat="1" ht="12.75">
      <c r="A26" s="62"/>
      <c r="B26" s="56"/>
      <c r="C26" s="75" t="s">
        <v>112</v>
      </c>
      <c r="D26" s="57" t="s">
        <v>37</v>
      </c>
      <c r="E26" s="159">
        <v>3000</v>
      </c>
      <c r="F26" s="159">
        <v>3000</v>
      </c>
      <c r="G26" s="171">
        <f>SUM(F26/E26)</f>
        <v>1</v>
      </c>
    </row>
    <row r="27" spans="1:7" s="67" customFormat="1" ht="12.75">
      <c r="A27" s="55"/>
      <c r="B27" s="56"/>
      <c r="C27" s="75"/>
      <c r="D27" s="57"/>
      <c r="E27" s="159"/>
      <c r="F27" s="159"/>
      <c r="G27" s="171"/>
    </row>
    <row r="28" spans="1:7" s="67" customFormat="1" ht="12.75">
      <c r="A28" s="53" t="s">
        <v>117</v>
      </c>
      <c r="B28" s="54"/>
      <c r="C28" s="74"/>
      <c r="D28" s="54" t="s">
        <v>16</v>
      </c>
      <c r="E28" s="161">
        <f>SUM(E30,E33,E41,)</f>
        <v>2654500</v>
      </c>
      <c r="F28" s="161">
        <f>SUM(F30,F33,F41,)</f>
        <v>2606752</v>
      </c>
      <c r="G28" s="173">
        <f>SUM(F28/E28)</f>
        <v>0.9820124317197212</v>
      </c>
    </row>
    <row r="29" spans="1:7" s="67" customFormat="1" ht="12.75">
      <c r="A29" s="63"/>
      <c r="B29" s="56"/>
      <c r="C29" s="75"/>
      <c r="D29" s="56"/>
      <c r="E29" s="159"/>
      <c r="F29" s="159"/>
      <c r="G29" s="171"/>
    </row>
    <row r="30" spans="1:7" ht="25.5">
      <c r="A30" s="58"/>
      <c r="B30" s="59" t="s">
        <v>118</v>
      </c>
      <c r="C30" s="76"/>
      <c r="D30" s="60" t="s">
        <v>201</v>
      </c>
      <c r="E30" s="160">
        <f>SUM(E31:E31)</f>
        <v>2000</v>
      </c>
      <c r="F30" s="160">
        <f>SUM(F31:F31)</f>
        <v>1951</v>
      </c>
      <c r="G30" s="172">
        <f>SUM(F30/E30)</f>
        <v>0.9755</v>
      </c>
    </row>
    <row r="31" spans="1:7" ht="12.75">
      <c r="A31" s="55"/>
      <c r="B31" s="56"/>
      <c r="C31" s="75">
        <v>4300</v>
      </c>
      <c r="D31" s="57" t="s">
        <v>40</v>
      </c>
      <c r="E31" s="159">
        <v>2000</v>
      </c>
      <c r="F31" s="159">
        <v>1951</v>
      </c>
      <c r="G31" s="171">
        <f>SUM(F31/E31)</f>
        <v>0.9755</v>
      </c>
    </row>
    <row r="32" spans="1:7" s="67" customFormat="1" ht="12.75">
      <c r="A32" s="55"/>
      <c r="B32" s="56"/>
      <c r="C32" s="75"/>
      <c r="D32" s="57"/>
      <c r="E32" s="159"/>
      <c r="F32" s="159"/>
      <c r="G32" s="171"/>
    </row>
    <row r="33" spans="1:7" s="67" customFormat="1" ht="25.5">
      <c r="A33" s="58"/>
      <c r="B33" s="59" t="s">
        <v>119</v>
      </c>
      <c r="C33" s="76"/>
      <c r="D33" s="60" t="s">
        <v>43</v>
      </c>
      <c r="E33" s="160">
        <f>SUM(E34:E39)</f>
        <v>2649500</v>
      </c>
      <c r="F33" s="160">
        <f>SUM(F34:F39)</f>
        <v>2601801</v>
      </c>
      <c r="G33" s="172">
        <f aca="true" t="shared" si="0" ref="G33:G39">SUM(F33/E33)</f>
        <v>0.9819969805623703</v>
      </c>
    </row>
    <row r="34" spans="1:7" s="67" customFormat="1" ht="12.75">
      <c r="A34" s="55"/>
      <c r="B34" s="56"/>
      <c r="C34" s="75" t="s">
        <v>112</v>
      </c>
      <c r="D34" s="57" t="s">
        <v>37</v>
      </c>
      <c r="E34" s="159">
        <v>500</v>
      </c>
      <c r="F34" s="159">
        <v>228</v>
      </c>
      <c r="G34" s="171">
        <f t="shared" si="0"/>
        <v>0.456</v>
      </c>
    </row>
    <row r="35" spans="1:7" s="67" customFormat="1" ht="12.75">
      <c r="A35" s="55"/>
      <c r="B35" s="56"/>
      <c r="C35" s="75" t="s">
        <v>113</v>
      </c>
      <c r="D35" s="57" t="s">
        <v>38</v>
      </c>
      <c r="E35" s="159">
        <v>102000</v>
      </c>
      <c r="F35" s="159">
        <v>101806</v>
      </c>
      <c r="G35" s="171">
        <f t="shared" si="0"/>
        <v>0.9980980392156863</v>
      </c>
    </row>
    <row r="36" spans="1:7" s="67" customFormat="1" ht="12.75">
      <c r="A36" s="55"/>
      <c r="B36" s="56"/>
      <c r="C36" s="75" t="s">
        <v>104</v>
      </c>
      <c r="D36" s="57" t="s">
        <v>39</v>
      </c>
      <c r="E36" s="159">
        <v>348000</v>
      </c>
      <c r="F36" s="159">
        <v>346640</v>
      </c>
      <c r="G36" s="171">
        <f t="shared" si="0"/>
        <v>0.9960919540229886</v>
      </c>
    </row>
    <row r="37" spans="1:7" s="67" customFormat="1" ht="12.75">
      <c r="A37" s="55"/>
      <c r="B37" s="56"/>
      <c r="C37" s="77">
        <v>4300</v>
      </c>
      <c r="D37" s="61" t="s">
        <v>40</v>
      </c>
      <c r="E37" s="159">
        <v>2091000</v>
      </c>
      <c r="F37" s="159">
        <v>2046341</v>
      </c>
      <c r="G37" s="171">
        <f t="shared" si="0"/>
        <v>0.9786422764227642</v>
      </c>
    </row>
    <row r="38" spans="1:7" s="67" customFormat="1" ht="12.75">
      <c r="A38" s="55"/>
      <c r="B38" s="56"/>
      <c r="C38" s="75" t="s">
        <v>135</v>
      </c>
      <c r="D38" s="57" t="s">
        <v>8</v>
      </c>
      <c r="E38" s="159">
        <v>88000</v>
      </c>
      <c r="F38" s="159">
        <v>87712</v>
      </c>
      <c r="G38" s="171">
        <f t="shared" si="0"/>
        <v>0.9967272727272727</v>
      </c>
    </row>
    <row r="39" spans="1:7" s="67" customFormat="1" ht="25.5">
      <c r="A39" s="68"/>
      <c r="B39" s="69"/>
      <c r="C39" s="78" t="s">
        <v>120</v>
      </c>
      <c r="D39" s="70" t="s">
        <v>121</v>
      </c>
      <c r="E39" s="159">
        <v>20000</v>
      </c>
      <c r="F39" s="159">
        <v>19074</v>
      </c>
      <c r="G39" s="171">
        <f t="shared" si="0"/>
        <v>0.9537</v>
      </c>
    </row>
    <row r="40" spans="1:7" s="67" customFormat="1" ht="12.75">
      <c r="A40" s="68"/>
      <c r="B40" s="69"/>
      <c r="C40" s="78"/>
      <c r="D40" s="70"/>
      <c r="E40" s="159"/>
      <c r="F40" s="159"/>
      <c r="G40" s="171"/>
    </row>
    <row r="41" spans="1:7" s="67" customFormat="1" ht="25.5">
      <c r="A41" s="58"/>
      <c r="B41" s="59" t="s">
        <v>122</v>
      </c>
      <c r="C41" s="76"/>
      <c r="D41" s="60" t="s">
        <v>42</v>
      </c>
      <c r="E41" s="160">
        <f>SUM(E42:E42)</f>
        <v>3000</v>
      </c>
      <c r="F41" s="160">
        <f>SUM(F42:F42)</f>
        <v>3000</v>
      </c>
      <c r="G41" s="172">
        <f>SUM(F41/E41)</f>
        <v>1</v>
      </c>
    </row>
    <row r="42" spans="1:7" s="67" customFormat="1" ht="12.75">
      <c r="A42" s="55"/>
      <c r="B42" s="56"/>
      <c r="C42" s="77">
        <v>6050</v>
      </c>
      <c r="D42" s="61" t="s">
        <v>105</v>
      </c>
      <c r="E42" s="159">
        <v>3000</v>
      </c>
      <c r="F42" s="159">
        <v>3000</v>
      </c>
      <c r="G42" s="171">
        <f>SUM(F42/E42)</f>
        <v>1</v>
      </c>
    </row>
    <row r="43" spans="1:7" s="67" customFormat="1" ht="12.75">
      <c r="A43" s="55"/>
      <c r="B43" s="56"/>
      <c r="C43" s="75"/>
      <c r="D43" s="57"/>
      <c r="E43" s="159"/>
      <c r="F43" s="159"/>
      <c r="G43" s="171"/>
    </row>
    <row r="44" spans="1:7" s="67" customFormat="1" ht="12.75">
      <c r="A44" s="53" t="s">
        <v>125</v>
      </c>
      <c r="B44" s="54"/>
      <c r="C44" s="74"/>
      <c r="D44" s="54" t="s">
        <v>30</v>
      </c>
      <c r="E44" s="161">
        <f>SUM(E46,E49,E52,E56)</f>
        <v>606400</v>
      </c>
      <c r="F44" s="161">
        <f>SUM(F46,F49,F52,F56)</f>
        <v>603099</v>
      </c>
      <c r="G44" s="173">
        <f>SUM(F44/E44)</f>
        <v>0.9945563984168866</v>
      </c>
    </row>
    <row r="45" spans="1:7" s="67" customFormat="1" ht="12.75">
      <c r="A45" s="71"/>
      <c r="B45" s="59"/>
      <c r="C45" s="76"/>
      <c r="D45" s="59"/>
      <c r="E45" s="160"/>
      <c r="F45" s="160"/>
      <c r="G45" s="172"/>
    </row>
    <row r="46" spans="1:7" s="66" customFormat="1" ht="12.75">
      <c r="A46" s="58"/>
      <c r="B46" s="80">
        <v>71004</v>
      </c>
      <c r="C46" s="75"/>
      <c r="D46" s="60" t="s">
        <v>216</v>
      </c>
      <c r="E46" s="160">
        <f>SUM(E47)</f>
        <v>61000</v>
      </c>
      <c r="F46" s="160">
        <f>SUM(F47)</f>
        <v>60889</v>
      </c>
      <c r="G46" s="172">
        <f>SUM(F46/E46)</f>
        <v>0.9981803278688525</v>
      </c>
    </row>
    <row r="47" spans="1:7" s="67" customFormat="1" ht="12.75">
      <c r="A47" s="55"/>
      <c r="B47" s="56"/>
      <c r="C47" s="77">
        <v>4300</v>
      </c>
      <c r="D47" s="61" t="s">
        <v>40</v>
      </c>
      <c r="E47" s="159">
        <v>61000</v>
      </c>
      <c r="F47" s="159">
        <v>60889</v>
      </c>
      <c r="G47" s="171">
        <f>SUM(F47/E47)</f>
        <v>0.9981803278688525</v>
      </c>
    </row>
    <row r="48" spans="1:7" s="67" customFormat="1" ht="12.75">
      <c r="A48" s="55"/>
      <c r="B48" s="56"/>
      <c r="C48" s="77"/>
      <c r="D48" s="61"/>
      <c r="E48" s="159"/>
      <c r="F48" s="159"/>
      <c r="G48" s="171"/>
    </row>
    <row r="49" spans="1:7" s="67" customFormat="1" ht="25.5">
      <c r="A49" s="58"/>
      <c r="B49" s="59" t="s">
        <v>126</v>
      </c>
      <c r="C49" s="76"/>
      <c r="D49" s="60" t="s">
        <v>223</v>
      </c>
      <c r="E49" s="160">
        <f>SUM(E50)</f>
        <v>4400</v>
      </c>
      <c r="F49" s="160">
        <f>SUM(F50)</f>
        <v>4359</v>
      </c>
      <c r="G49" s="172">
        <f>SUM(F49/E49)</f>
        <v>0.9906818181818182</v>
      </c>
    </row>
    <row r="50" spans="1:7" s="67" customFormat="1" ht="12.75">
      <c r="A50" s="55"/>
      <c r="B50" s="56"/>
      <c r="C50" s="77">
        <v>4300</v>
      </c>
      <c r="D50" s="61" t="s">
        <v>40</v>
      </c>
      <c r="E50" s="159">
        <v>4400</v>
      </c>
      <c r="F50" s="159">
        <v>4359</v>
      </c>
      <c r="G50" s="171">
        <f>SUM(F50/E50)</f>
        <v>0.9906818181818182</v>
      </c>
    </row>
    <row r="51" spans="1:7" s="67" customFormat="1" ht="12.75">
      <c r="A51" s="55"/>
      <c r="B51" s="56"/>
      <c r="C51" s="77"/>
      <c r="D51" s="61"/>
      <c r="E51" s="159"/>
      <c r="F51" s="159"/>
      <c r="G51" s="171"/>
    </row>
    <row r="52" spans="1:7" s="67" customFormat="1" ht="12.75">
      <c r="A52" s="55"/>
      <c r="B52" s="8">
        <v>71035</v>
      </c>
      <c r="C52" s="9"/>
      <c r="D52" s="21" t="s">
        <v>220</v>
      </c>
      <c r="E52" s="141">
        <f>SUM(E53:E53)</f>
        <v>505000</v>
      </c>
      <c r="F52" s="141">
        <f>SUM(F53:F53)</f>
        <v>503078</v>
      </c>
      <c r="G52" s="150">
        <f>SUM(F52/E52)</f>
        <v>0.9961940594059406</v>
      </c>
    </row>
    <row r="53" spans="1:7" s="67" customFormat="1" ht="12.75">
      <c r="A53" s="55"/>
      <c r="B53" s="16"/>
      <c r="C53" s="77">
        <v>6050</v>
      </c>
      <c r="D53" s="61" t="s">
        <v>105</v>
      </c>
      <c r="E53" s="142">
        <v>505000</v>
      </c>
      <c r="F53" s="142">
        <v>503078</v>
      </c>
      <c r="G53" s="151">
        <f>SUM(F53/E53)</f>
        <v>0.9961940594059406</v>
      </c>
    </row>
    <row r="54" spans="1:7" s="67" customFormat="1" ht="12.75">
      <c r="A54" s="55"/>
      <c r="B54" s="16"/>
      <c r="C54" s="131" t="s">
        <v>4</v>
      </c>
      <c r="D54" s="57" t="s">
        <v>246</v>
      </c>
      <c r="E54" s="159"/>
      <c r="F54" s="159"/>
      <c r="G54" s="171"/>
    </row>
    <row r="55" spans="1:7" s="67" customFormat="1" ht="12.75">
      <c r="A55" s="55"/>
      <c r="B55" s="56"/>
      <c r="C55" s="77"/>
      <c r="D55" s="61"/>
      <c r="E55" s="159"/>
      <c r="F55" s="159"/>
      <c r="G55" s="171"/>
    </row>
    <row r="56" spans="1:7" s="67" customFormat="1" ht="12.75">
      <c r="A56" s="55"/>
      <c r="B56" s="80">
        <v>71095</v>
      </c>
      <c r="C56" s="75"/>
      <c r="D56" s="60" t="s">
        <v>42</v>
      </c>
      <c r="E56" s="160">
        <f>SUM(E57:E58)</f>
        <v>36000</v>
      </c>
      <c r="F56" s="160">
        <f>SUM(F57:F58)</f>
        <v>34773</v>
      </c>
      <c r="G56" s="172">
        <f>SUM(F56/E56)</f>
        <v>0.9659166666666666</v>
      </c>
    </row>
    <row r="57" spans="1:7" s="67" customFormat="1" ht="12.75">
      <c r="A57" s="55"/>
      <c r="B57" s="138"/>
      <c r="C57" s="75" t="s">
        <v>112</v>
      </c>
      <c r="D57" s="57" t="s">
        <v>37</v>
      </c>
      <c r="E57" s="159">
        <v>21800</v>
      </c>
      <c r="F57" s="159">
        <v>21704</v>
      </c>
      <c r="G57" s="171">
        <f>SUM(F57/E57)</f>
        <v>0.9955963302752293</v>
      </c>
    </row>
    <row r="58" spans="1:7" s="67" customFormat="1" ht="12.75">
      <c r="A58" s="55"/>
      <c r="B58" s="56"/>
      <c r="C58" s="77">
        <v>4300</v>
      </c>
      <c r="D58" s="61" t="s">
        <v>40</v>
      </c>
      <c r="E58" s="159">
        <v>14200</v>
      </c>
      <c r="F58" s="159">
        <v>13069</v>
      </c>
      <c r="G58" s="171">
        <f>SUM(F58/E58)</f>
        <v>0.9203521126760563</v>
      </c>
    </row>
    <row r="59" spans="1:7" s="67" customFormat="1" ht="12.75">
      <c r="A59" s="55"/>
      <c r="B59" s="56"/>
      <c r="C59" s="77"/>
      <c r="D59" s="61"/>
      <c r="E59" s="159"/>
      <c r="F59" s="159"/>
      <c r="G59" s="171"/>
    </row>
    <row r="60" spans="1:7" s="67" customFormat="1" ht="12.75">
      <c r="A60" s="53" t="s">
        <v>127</v>
      </c>
      <c r="B60" s="54"/>
      <c r="C60" s="74"/>
      <c r="D60" s="54" t="s">
        <v>17</v>
      </c>
      <c r="E60" s="161">
        <f>SUM(E62,E70,E77,E83,E105,E101)</f>
        <v>2616980</v>
      </c>
      <c r="F60" s="161">
        <f>SUM(F62,F70,F77,F83,F105,F101)</f>
        <v>2576438</v>
      </c>
      <c r="G60" s="173">
        <f>SUM(F60/E60)</f>
        <v>0.9845080971195805</v>
      </c>
    </row>
    <row r="61" spans="1:7" s="67" customFormat="1" ht="12.75">
      <c r="A61" s="55"/>
      <c r="B61" s="56"/>
      <c r="C61" s="75"/>
      <c r="D61" s="57"/>
      <c r="E61" s="159"/>
      <c r="F61" s="159"/>
      <c r="G61" s="171"/>
    </row>
    <row r="62" spans="1:7" s="67" customFormat="1" ht="18.75" customHeight="1">
      <c r="A62" s="58"/>
      <c r="B62" s="59" t="s">
        <v>128</v>
      </c>
      <c r="C62" s="76"/>
      <c r="D62" s="60" t="s">
        <v>49</v>
      </c>
      <c r="E62" s="160">
        <f>SUM(E63:E68)</f>
        <v>102300</v>
      </c>
      <c r="F62" s="160">
        <f>SUM(F63:F68)</f>
        <v>102300</v>
      </c>
      <c r="G62" s="172">
        <f aca="true" t="shared" si="1" ref="G62:G68">SUM(F62/E62)</f>
        <v>1</v>
      </c>
    </row>
    <row r="63" spans="1:7" s="67" customFormat="1" ht="12.75">
      <c r="A63" s="55"/>
      <c r="B63" s="56"/>
      <c r="C63" s="75" t="s">
        <v>108</v>
      </c>
      <c r="D63" s="57" t="s">
        <v>5</v>
      </c>
      <c r="E63" s="159">
        <v>75500</v>
      </c>
      <c r="F63" s="159">
        <v>75500</v>
      </c>
      <c r="G63" s="171">
        <f t="shared" si="1"/>
        <v>1</v>
      </c>
    </row>
    <row r="64" spans="1:7" s="67" customFormat="1" ht="12.75">
      <c r="A64" s="55"/>
      <c r="B64" s="56"/>
      <c r="C64" s="75" t="s">
        <v>109</v>
      </c>
      <c r="D64" s="57" t="s">
        <v>6</v>
      </c>
      <c r="E64" s="159">
        <v>5500</v>
      </c>
      <c r="F64" s="159">
        <v>5500</v>
      </c>
      <c r="G64" s="171">
        <f t="shared" si="1"/>
        <v>1</v>
      </c>
    </row>
    <row r="65" spans="1:7" s="67" customFormat="1" ht="12.75">
      <c r="A65" s="55"/>
      <c r="B65" s="56"/>
      <c r="C65" s="75" t="s">
        <v>114</v>
      </c>
      <c r="D65" s="57" t="s">
        <v>10</v>
      </c>
      <c r="E65" s="159">
        <v>13000</v>
      </c>
      <c r="F65" s="159">
        <v>13000</v>
      </c>
      <c r="G65" s="171">
        <f t="shared" si="1"/>
        <v>1</v>
      </c>
    </row>
    <row r="66" spans="1:7" s="67" customFormat="1" ht="12.75">
      <c r="A66" s="55"/>
      <c r="B66" s="56"/>
      <c r="C66" s="75" t="s">
        <v>115</v>
      </c>
      <c r="D66" s="57" t="s">
        <v>9</v>
      </c>
      <c r="E66" s="159">
        <v>1000</v>
      </c>
      <c r="F66" s="159">
        <v>1000</v>
      </c>
      <c r="G66" s="171">
        <f t="shared" si="1"/>
        <v>1</v>
      </c>
    </row>
    <row r="67" spans="1:7" s="67" customFormat="1" ht="12.75">
      <c r="A67" s="55"/>
      <c r="B67" s="56"/>
      <c r="C67" s="75" t="s">
        <v>112</v>
      </c>
      <c r="D67" s="57" t="s">
        <v>37</v>
      </c>
      <c r="E67" s="159">
        <v>4000</v>
      </c>
      <c r="F67" s="159">
        <v>4000</v>
      </c>
      <c r="G67" s="171">
        <f t="shared" si="1"/>
        <v>1</v>
      </c>
    </row>
    <row r="68" spans="1:7" s="67" customFormat="1" ht="12.75">
      <c r="A68" s="55"/>
      <c r="B68" s="56"/>
      <c r="C68" s="77">
        <v>4300</v>
      </c>
      <c r="D68" s="61" t="s">
        <v>40</v>
      </c>
      <c r="E68" s="159">
        <v>3300</v>
      </c>
      <c r="F68" s="159">
        <v>3300</v>
      </c>
      <c r="G68" s="171">
        <f t="shared" si="1"/>
        <v>1</v>
      </c>
    </row>
    <row r="69" spans="1:7" s="67" customFormat="1" ht="12.75">
      <c r="A69" s="55"/>
      <c r="B69" s="56"/>
      <c r="C69" s="75"/>
      <c r="D69" s="57"/>
      <c r="E69" s="159"/>
      <c r="F69" s="159"/>
      <c r="G69" s="171"/>
    </row>
    <row r="70" spans="1:7" s="67" customFormat="1" ht="16.5" customHeight="1">
      <c r="A70" s="58"/>
      <c r="B70" s="59" t="s">
        <v>129</v>
      </c>
      <c r="C70" s="76"/>
      <c r="D70" s="60" t="s">
        <v>50</v>
      </c>
      <c r="E70" s="160">
        <f>SUM(E71:E75)</f>
        <v>10700</v>
      </c>
      <c r="F70" s="160">
        <f>SUM(F71:F75)</f>
        <v>10700</v>
      </c>
      <c r="G70" s="172">
        <f aca="true" t="shared" si="2" ref="G70:G75">SUM(F70/E70)</f>
        <v>1</v>
      </c>
    </row>
    <row r="71" spans="1:7" s="67" customFormat="1" ht="12.75">
      <c r="A71" s="55"/>
      <c r="B71" s="56"/>
      <c r="C71" s="75" t="s">
        <v>108</v>
      </c>
      <c r="D71" s="57" t="s">
        <v>5</v>
      </c>
      <c r="E71" s="159">
        <v>7500</v>
      </c>
      <c r="F71" s="159">
        <v>7500</v>
      </c>
      <c r="G71" s="171">
        <f t="shared" si="2"/>
        <v>1</v>
      </c>
    </row>
    <row r="72" spans="1:7" s="67" customFormat="1" ht="12.75">
      <c r="A72" s="55"/>
      <c r="B72" s="56"/>
      <c r="C72" s="75" t="s">
        <v>109</v>
      </c>
      <c r="D72" s="57" t="s">
        <v>6</v>
      </c>
      <c r="E72" s="162">
        <v>700</v>
      </c>
      <c r="F72" s="162">
        <v>700</v>
      </c>
      <c r="G72" s="174">
        <f t="shared" si="2"/>
        <v>1</v>
      </c>
    </row>
    <row r="73" spans="1:7" s="67" customFormat="1" ht="12.75">
      <c r="A73" s="55"/>
      <c r="B73" s="56"/>
      <c r="C73" s="75" t="s">
        <v>114</v>
      </c>
      <c r="D73" s="57" t="s">
        <v>10</v>
      </c>
      <c r="E73" s="162">
        <v>1200</v>
      </c>
      <c r="F73" s="162">
        <v>1200</v>
      </c>
      <c r="G73" s="174">
        <f t="shared" si="2"/>
        <v>1</v>
      </c>
    </row>
    <row r="74" spans="1:7" s="67" customFormat="1" ht="12.75">
      <c r="A74" s="55"/>
      <c r="B74" s="56"/>
      <c r="C74" s="75" t="s">
        <v>115</v>
      </c>
      <c r="D74" s="57" t="s">
        <v>9</v>
      </c>
      <c r="E74" s="162">
        <v>200</v>
      </c>
      <c r="F74" s="162">
        <v>200</v>
      </c>
      <c r="G74" s="174">
        <f t="shared" si="2"/>
        <v>1</v>
      </c>
    </row>
    <row r="75" spans="1:7" s="67" customFormat="1" ht="12.75">
      <c r="A75" s="55"/>
      <c r="B75" s="56"/>
      <c r="C75" s="75" t="s">
        <v>112</v>
      </c>
      <c r="D75" s="57" t="s">
        <v>37</v>
      </c>
      <c r="E75" s="162">
        <v>1100</v>
      </c>
      <c r="F75" s="162">
        <v>1100</v>
      </c>
      <c r="G75" s="174">
        <f t="shared" si="2"/>
        <v>1</v>
      </c>
    </row>
    <row r="76" spans="1:7" s="67" customFormat="1" ht="12.75">
      <c r="A76" s="55"/>
      <c r="B76" s="56"/>
      <c r="C76" s="75"/>
      <c r="D76" s="57"/>
      <c r="E76" s="162"/>
      <c r="F76" s="162"/>
      <c r="G76" s="174"/>
    </row>
    <row r="77" spans="1:7" s="67" customFormat="1" ht="19.5" customHeight="1">
      <c r="A77" s="58"/>
      <c r="B77" s="59" t="s">
        <v>130</v>
      </c>
      <c r="C77" s="76"/>
      <c r="D77" s="60" t="s">
        <v>224</v>
      </c>
      <c r="E77" s="160">
        <f>SUM(E78:E81)</f>
        <v>134600</v>
      </c>
      <c r="F77" s="160">
        <f>SUM(F78:F81)</f>
        <v>128023</v>
      </c>
      <c r="G77" s="172">
        <f>SUM(F77/E77)</f>
        <v>0.9511367013372957</v>
      </c>
    </row>
    <row r="78" spans="1:7" s="67" customFormat="1" ht="12.75">
      <c r="A78" s="55"/>
      <c r="B78" s="56"/>
      <c r="C78" s="75" t="s">
        <v>123</v>
      </c>
      <c r="D78" s="57" t="s">
        <v>124</v>
      </c>
      <c r="E78" s="162">
        <v>118500</v>
      </c>
      <c r="F78" s="162">
        <v>117221</v>
      </c>
      <c r="G78" s="174">
        <f>SUM(F78/E78)</f>
        <v>0.9892067510548523</v>
      </c>
    </row>
    <row r="79" spans="1:7" s="67" customFormat="1" ht="12.75">
      <c r="A79" s="55"/>
      <c r="B79" s="56"/>
      <c r="C79" s="75" t="s">
        <v>112</v>
      </c>
      <c r="D79" s="57" t="s">
        <v>37</v>
      </c>
      <c r="E79" s="162">
        <v>10000</v>
      </c>
      <c r="F79" s="162">
        <v>6213</v>
      </c>
      <c r="G79" s="174">
        <f>SUM(F79/E79)</f>
        <v>0.6213</v>
      </c>
    </row>
    <row r="80" spans="1:7" s="67" customFormat="1" ht="12.75">
      <c r="A80" s="55"/>
      <c r="B80" s="56"/>
      <c r="C80" s="77">
        <v>4300</v>
      </c>
      <c r="D80" s="61" t="s">
        <v>40</v>
      </c>
      <c r="E80" s="162">
        <v>6000</v>
      </c>
      <c r="F80" s="162">
        <v>4589</v>
      </c>
      <c r="G80" s="174">
        <f>SUM(F80/E80)</f>
        <v>0.7648333333333334</v>
      </c>
    </row>
    <row r="81" spans="1:7" s="67" customFormat="1" ht="12.75">
      <c r="A81" s="55"/>
      <c r="B81" s="56"/>
      <c r="C81" s="75" t="s">
        <v>131</v>
      </c>
      <c r="D81" s="57" t="s">
        <v>11</v>
      </c>
      <c r="E81" s="162">
        <v>100</v>
      </c>
      <c r="F81" s="162">
        <v>0</v>
      </c>
      <c r="G81" s="174">
        <f>SUM(F81/E81)</f>
        <v>0</v>
      </c>
    </row>
    <row r="82" spans="1:7" s="67" customFormat="1" ht="12.75">
      <c r="A82" s="55"/>
      <c r="B82" s="56"/>
      <c r="C82" s="75"/>
      <c r="D82" s="57"/>
      <c r="E82" s="162"/>
      <c r="F82" s="162"/>
      <c r="G82" s="174"/>
    </row>
    <row r="83" spans="1:7" s="67" customFormat="1" ht="25.5">
      <c r="A83" s="58"/>
      <c r="B83" s="59" t="s">
        <v>132</v>
      </c>
      <c r="C83" s="76"/>
      <c r="D83" s="60" t="s">
        <v>225</v>
      </c>
      <c r="E83" s="160">
        <f>SUM(E84:E99)</f>
        <v>2082220</v>
      </c>
      <c r="F83" s="160">
        <f>SUM(F84:F99)</f>
        <v>2060768</v>
      </c>
      <c r="G83" s="172">
        <f aca="true" t="shared" si="3" ref="G83:G99">SUM(F83/E83)</f>
        <v>0.9896975343623633</v>
      </c>
    </row>
    <row r="84" spans="1:7" s="67" customFormat="1" ht="25.5">
      <c r="A84" s="55"/>
      <c r="B84" s="56"/>
      <c r="C84" s="75" t="s">
        <v>110</v>
      </c>
      <c r="D84" s="57" t="s">
        <v>111</v>
      </c>
      <c r="E84" s="162">
        <v>3500</v>
      </c>
      <c r="F84" s="162">
        <v>3433</v>
      </c>
      <c r="G84" s="174">
        <f t="shared" si="3"/>
        <v>0.9808571428571429</v>
      </c>
    </row>
    <row r="85" spans="1:7" s="67" customFormat="1" ht="12.75">
      <c r="A85" s="55"/>
      <c r="B85" s="56"/>
      <c r="C85" s="75" t="s">
        <v>123</v>
      </c>
      <c r="D85" s="57" t="s">
        <v>124</v>
      </c>
      <c r="E85" s="162">
        <v>2000</v>
      </c>
      <c r="F85" s="162">
        <v>1492</v>
      </c>
      <c r="G85" s="174">
        <f t="shared" si="3"/>
        <v>0.746</v>
      </c>
    </row>
    <row r="86" spans="1:7" s="67" customFormat="1" ht="12.75">
      <c r="A86" s="55"/>
      <c r="B86" s="56"/>
      <c r="C86" s="75" t="s">
        <v>108</v>
      </c>
      <c r="D86" s="57" t="s">
        <v>5</v>
      </c>
      <c r="E86" s="162">
        <v>1250000</v>
      </c>
      <c r="F86" s="162">
        <v>1248817</v>
      </c>
      <c r="G86" s="174">
        <f t="shared" si="3"/>
        <v>0.9990536</v>
      </c>
    </row>
    <row r="87" spans="1:7" s="67" customFormat="1" ht="12.75">
      <c r="A87" s="55"/>
      <c r="B87" s="56"/>
      <c r="C87" s="75" t="s">
        <v>109</v>
      </c>
      <c r="D87" s="57" t="s">
        <v>6</v>
      </c>
      <c r="E87" s="162">
        <v>91300</v>
      </c>
      <c r="F87" s="162">
        <v>91046</v>
      </c>
      <c r="G87" s="174">
        <f t="shared" si="3"/>
        <v>0.9972179627601314</v>
      </c>
    </row>
    <row r="88" spans="1:7" s="67" customFormat="1" ht="12.75">
      <c r="A88" s="55"/>
      <c r="B88" s="56"/>
      <c r="C88" s="75" t="s">
        <v>114</v>
      </c>
      <c r="D88" s="57" t="s">
        <v>10</v>
      </c>
      <c r="E88" s="162">
        <v>202000</v>
      </c>
      <c r="F88" s="162">
        <v>201167</v>
      </c>
      <c r="G88" s="174">
        <f t="shared" si="3"/>
        <v>0.9958762376237624</v>
      </c>
    </row>
    <row r="89" spans="1:7" s="67" customFormat="1" ht="12.75">
      <c r="A89" s="55"/>
      <c r="B89" s="56"/>
      <c r="C89" s="75" t="s">
        <v>115</v>
      </c>
      <c r="D89" s="57" t="s">
        <v>9</v>
      </c>
      <c r="E89" s="162">
        <v>29300</v>
      </c>
      <c r="F89" s="162">
        <v>29127</v>
      </c>
      <c r="G89" s="174">
        <f t="shared" si="3"/>
        <v>0.9940955631399317</v>
      </c>
    </row>
    <row r="90" spans="1:7" s="67" customFormat="1" ht="12.75">
      <c r="A90" s="55"/>
      <c r="B90" s="56"/>
      <c r="C90" s="75" t="s">
        <v>112</v>
      </c>
      <c r="D90" s="57" t="s">
        <v>37</v>
      </c>
      <c r="E90" s="162">
        <v>147550</v>
      </c>
      <c r="F90" s="162">
        <v>137028</v>
      </c>
      <c r="G90" s="174">
        <f t="shared" si="3"/>
        <v>0.9286885801423246</v>
      </c>
    </row>
    <row r="91" spans="1:7" s="67" customFormat="1" ht="12.75">
      <c r="A91" s="55"/>
      <c r="B91" s="56"/>
      <c r="C91" s="75" t="s">
        <v>113</v>
      </c>
      <c r="D91" s="57" t="s">
        <v>38</v>
      </c>
      <c r="E91" s="162">
        <v>48000</v>
      </c>
      <c r="F91" s="162">
        <v>47646</v>
      </c>
      <c r="G91" s="174">
        <f t="shared" si="3"/>
        <v>0.992625</v>
      </c>
    </row>
    <row r="92" spans="1:7" s="67" customFormat="1" ht="12.75">
      <c r="A92" s="55"/>
      <c r="B92" s="56"/>
      <c r="C92" s="75" t="s">
        <v>133</v>
      </c>
      <c r="D92" s="57" t="s">
        <v>134</v>
      </c>
      <c r="E92" s="162">
        <v>1000</v>
      </c>
      <c r="F92" s="162">
        <v>805</v>
      </c>
      <c r="G92" s="174">
        <f t="shared" si="3"/>
        <v>0.805</v>
      </c>
    </row>
    <row r="93" spans="1:7" s="67" customFormat="1" ht="12.75">
      <c r="A93" s="55"/>
      <c r="B93" s="56"/>
      <c r="C93" s="77">
        <v>4300</v>
      </c>
      <c r="D93" s="61" t="s">
        <v>40</v>
      </c>
      <c r="E93" s="162">
        <v>187300</v>
      </c>
      <c r="F93" s="162">
        <v>183931</v>
      </c>
      <c r="G93" s="174">
        <f t="shared" si="3"/>
        <v>0.9820128136679125</v>
      </c>
    </row>
    <row r="94" spans="1:7" s="67" customFormat="1" ht="12.75">
      <c r="A94" s="55"/>
      <c r="B94" s="56"/>
      <c r="C94" s="75" t="s">
        <v>131</v>
      </c>
      <c r="D94" s="57" t="s">
        <v>11</v>
      </c>
      <c r="E94" s="162">
        <v>12000</v>
      </c>
      <c r="F94" s="162">
        <v>11289</v>
      </c>
      <c r="G94" s="174">
        <f t="shared" si="3"/>
        <v>0.94075</v>
      </c>
    </row>
    <row r="95" spans="1:7" s="67" customFormat="1" ht="12.75">
      <c r="A95" s="55"/>
      <c r="B95" s="56"/>
      <c r="C95" s="75" t="s">
        <v>135</v>
      </c>
      <c r="D95" s="57" t="s">
        <v>8</v>
      </c>
      <c r="E95" s="162">
        <v>7600</v>
      </c>
      <c r="F95" s="162">
        <v>7589</v>
      </c>
      <c r="G95" s="174">
        <f t="shared" si="3"/>
        <v>0.9985526315789474</v>
      </c>
    </row>
    <row r="96" spans="1:7" s="67" customFormat="1" ht="25.5">
      <c r="A96" s="55"/>
      <c r="B96" s="56"/>
      <c r="C96" s="75" t="s">
        <v>116</v>
      </c>
      <c r="D96" s="57" t="s">
        <v>12</v>
      </c>
      <c r="E96" s="162">
        <v>39470</v>
      </c>
      <c r="F96" s="162">
        <v>38939</v>
      </c>
      <c r="G96" s="174">
        <f t="shared" si="3"/>
        <v>0.9865467443628072</v>
      </c>
    </row>
    <row r="97" spans="1:7" s="67" customFormat="1" ht="25.5">
      <c r="A97" s="55"/>
      <c r="B97" s="56"/>
      <c r="C97" s="75" t="s">
        <v>302</v>
      </c>
      <c r="D97" s="57" t="s">
        <v>296</v>
      </c>
      <c r="E97" s="162">
        <v>200</v>
      </c>
      <c r="F97" s="162">
        <v>123</v>
      </c>
      <c r="G97" s="174">
        <f t="shared" si="3"/>
        <v>0.615</v>
      </c>
    </row>
    <row r="98" spans="1:7" s="67" customFormat="1" ht="25.5">
      <c r="A98" s="55"/>
      <c r="B98" s="56"/>
      <c r="C98" s="75" t="s">
        <v>303</v>
      </c>
      <c r="D98" s="57" t="s">
        <v>304</v>
      </c>
      <c r="E98" s="162">
        <v>6000</v>
      </c>
      <c r="F98" s="162">
        <v>6000</v>
      </c>
      <c r="G98" s="174">
        <f t="shared" si="3"/>
        <v>1</v>
      </c>
    </row>
    <row r="99" spans="1:7" s="67" customFormat="1" ht="25.5">
      <c r="A99" s="55"/>
      <c r="B99" s="56"/>
      <c r="C99" s="75" t="s">
        <v>120</v>
      </c>
      <c r="D99" s="57" t="s">
        <v>121</v>
      </c>
      <c r="E99" s="162">
        <v>55000</v>
      </c>
      <c r="F99" s="162">
        <v>52336</v>
      </c>
      <c r="G99" s="174">
        <f t="shared" si="3"/>
        <v>0.9515636363636364</v>
      </c>
    </row>
    <row r="100" spans="1:7" s="67" customFormat="1" ht="12.75">
      <c r="A100" s="55"/>
      <c r="B100" s="56"/>
      <c r="C100" s="75"/>
      <c r="D100" s="57"/>
      <c r="E100" s="162"/>
      <c r="F100" s="162"/>
      <c r="G100" s="174"/>
    </row>
    <row r="101" spans="1:7" s="66" customFormat="1" ht="25.5">
      <c r="A101" s="58"/>
      <c r="B101" s="59" t="s">
        <v>186</v>
      </c>
      <c r="C101" s="76"/>
      <c r="D101" s="60" t="s">
        <v>202</v>
      </c>
      <c r="E101" s="163">
        <f>SUM(E102:E103)</f>
        <v>20700</v>
      </c>
      <c r="F101" s="163">
        <f>SUM(F102:F103)</f>
        <v>20309</v>
      </c>
      <c r="G101" s="175">
        <f>SUM(F101/E101)</f>
        <v>0.9811111111111112</v>
      </c>
    </row>
    <row r="102" spans="1:7" s="67" customFormat="1" ht="12.75">
      <c r="A102" s="55"/>
      <c r="B102" s="56"/>
      <c r="C102" s="75" t="s">
        <v>112</v>
      </c>
      <c r="D102" s="57" t="s">
        <v>37</v>
      </c>
      <c r="E102" s="162">
        <v>1500</v>
      </c>
      <c r="F102" s="162">
        <v>1109</v>
      </c>
      <c r="G102" s="174">
        <f>SUM(F102/E102)</f>
        <v>0.7393333333333333</v>
      </c>
    </row>
    <row r="103" spans="1:7" s="67" customFormat="1" ht="12.75">
      <c r="A103" s="55"/>
      <c r="B103" s="56"/>
      <c r="C103" s="75" t="s">
        <v>162</v>
      </c>
      <c r="D103" s="57" t="s">
        <v>40</v>
      </c>
      <c r="E103" s="162">
        <v>19200</v>
      </c>
      <c r="F103" s="162">
        <v>19200</v>
      </c>
      <c r="G103" s="174">
        <f>SUM(F103/E103)</f>
        <v>1</v>
      </c>
    </row>
    <row r="104" spans="1:7" s="67" customFormat="1" ht="7.5" customHeight="1">
      <c r="A104" s="55"/>
      <c r="B104" s="56"/>
      <c r="C104" s="75"/>
      <c r="D104" s="57"/>
      <c r="E104" s="162"/>
      <c r="F104" s="162"/>
      <c r="G104" s="174"/>
    </row>
    <row r="105" spans="1:7" s="67" customFormat="1" ht="25.5">
      <c r="A105" s="58"/>
      <c r="B105" s="59" t="s">
        <v>136</v>
      </c>
      <c r="C105" s="76"/>
      <c r="D105" s="60" t="s">
        <v>42</v>
      </c>
      <c r="E105" s="160">
        <f>SUM(E106:E114)</f>
        <v>266460</v>
      </c>
      <c r="F105" s="160">
        <f>SUM(F106:F114)</f>
        <v>254338</v>
      </c>
      <c r="G105" s="172">
        <f aca="true" t="shared" si="4" ref="G105:G114">SUM(F105/E105)</f>
        <v>0.9545072431134128</v>
      </c>
    </row>
    <row r="106" spans="1:7" s="67" customFormat="1" ht="25.5">
      <c r="A106" s="55"/>
      <c r="B106" s="56"/>
      <c r="C106" s="75" t="s">
        <v>110</v>
      </c>
      <c r="D106" s="57" t="s">
        <v>111</v>
      </c>
      <c r="E106" s="159">
        <v>1500</v>
      </c>
      <c r="F106" s="159">
        <v>1254</v>
      </c>
      <c r="G106" s="171">
        <f t="shared" si="4"/>
        <v>0.836</v>
      </c>
    </row>
    <row r="107" spans="1:7" s="67" customFormat="1" ht="12.75">
      <c r="A107" s="55"/>
      <c r="B107" s="56"/>
      <c r="C107" s="75" t="s">
        <v>108</v>
      </c>
      <c r="D107" s="57" t="s">
        <v>5</v>
      </c>
      <c r="E107" s="159">
        <v>166000</v>
      </c>
      <c r="F107" s="159">
        <v>165669</v>
      </c>
      <c r="G107" s="171">
        <f t="shared" si="4"/>
        <v>0.9980060240963855</v>
      </c>
    </row>
    <row r="108" spans="1:7" s="67" customFormat="1" ht="12.75">
      <c r="A108" s="55"/>
      <c r="B108" s="56"/>
      <c r="C108" s="75" t="s">
        <v>109</v>
      </c>
      <c r="D108" s="57" t="s">
        <v>6</v>
      </c>
      <c r="E108" s="159">
        <v>9500</v>
      </c>
      <c r="F108" s="159">
        <v>9426</v>
      </c>
      <c r="G108" s="171">
        <f t="shared" si="4"/>
        <v>0.9922105263157894</v>
      </c>
    </row>
    <row r="109" spans="1:7" s="67" customFormat="1" ht="12.75">
      <c r="A109" s="55"/>
      <c r="B109" s="56"/>
      <c r="C109" s="75" t="s">
        <v>114</v>
      </c>
      <c r="D109" s="57" t="s">
        <v>10</v>
      </c>
      <c r="E109" s="159">
        <v>12000</v>
      </c>
      <c r="F109" s="159">
        <v>10675</v>
      </c>
      <c r="G109" s="171">
        <f t="shared" si="4"/>
        <v>0.8895833333333333</v>
      </c>
    </row>
    <row r="110" spans="1:7" s="67" customFormat="1" ht="12.75">
      <c r="A110" s="55"/>
      <c r="B110" s="56"/>
      <c r="C110" s="75" t="s">
        <v>115</v>
      </c>
      <c r="D110" s="57" t="s">
        <v>9</v>
      </c>
      <c r="E110" s="159">
        <v>6420</v>
      </c>
      <c r="F110" s="159">
        <v>6409</v>
      </c>
      <c r="G110" s="171">
        <f t="shared" si="4"/>
        <v>0.9982866043613707</v>
      </c>
    </row>
    <row r="111" spans="1:7" s="67" customFormat="1" ht="12.75">
      <c r="A111" s="55"/>
      <c r="B111" s="56"/>
      <c r="C111" s="75" t="s">
        <v>112</v>
      </c>
      <c r="D111" s="57" t="s">
        <v>37</v>
      </c>
      <c r="E111" s="159">
        <v>21000</v>
      </c>
      <c r="F111" s="159">
        <v>15121</v>
      </c>
      <c r="G111" s="171">
        <f t="shared" si="4"/>
        <v>0.720047619047619</v>
      </c>
    </row>
    <row r="112" spans="1:7" s="67" customFormat="1" ht="12.75">
      <c r="A112" s="55"/>
      <c r="B112" s="56"/>
      <c r="C112" s="75" t="s">
        <v>133</v>
      </c>
      <c r="D112" s="57" t="s">
        <v>134</v>
      </c>
      <c r="E112" s="162">
        <v>1000</v>
      </c>
      <c r="F112" s="162">
        <v>965</v>
      </c>
      <c r="G112" s="174">
        <f t="shared" si="4"/>
        <v>0.965</v>
      </c>
    </row>
    <row r="113" spans="1:7" s="67" customFormat="1" ht="12.75">
      <c r="A113" s="55"/>
      <c r="B113" s="56"/>
      <c r="C113" s="77">
        <v>4300</v>
      </c>
      <c r="D113" s="61" t="s">
        <v>40</v>
      </c>
      <c r="E113" s="159">
        <v>43040</v>
      </c>
      <c r="F113" s="159">
        <v>38819</v>
      </c>
      <c r="G113" s="171">
        <f t="shared" si="4"/>
        <v>0.90192843866171</v>
      </c>
    </row>
    <row r="114" spans="1:7" s="67" customFormat="1" ht="25.5">
      <c r="A114" s="55"/>
      <c r="B114" s="56"/>
      <c r="C114" s="75" t="s">
        <v>116</v>
      </c>
      <c r="D114" s="57" t="s">
        <v>12</v>
      </c>
      <c r="E114" s="159">
        <v>6000</v>
      </c>
      <c r="F114" s="159">
        <v>6000</v>
      </c>
      <c r="G114" s="171">
        <f t="shared" si="4"/>
        <v>1</v>
      </c>
    </row>
    <row r="115" spans="1:7" s="67" customFormat="1" ht="12.75">
      <c r="A115" s="55"/>
      <c r="B115" s="56"/>
      <c r="C115" s="77"/>
      <c r="D115" s="61"/>
      <c r="E115" s="159"/>
      <c r="F115" s="159"/>
      <c r="G115" s="171"/>
    </row>
    <row r="116" spans="1:7" s="67" customFormat="1" ht="38.25">
      <c r="A116" s="53" t="s">
        <v>137</v>
      </c>
      <c r="B116" s="54"/>
      <c r="C116" s="74"/>
      <c r="D116" s="54" t="s">
        <v>138</v>
      </c>
      <c r="E116" s="161">
        <f>SUM(E118,E122,E127)</f>
        <v>31503</v>
      </c>
      <c r="F116" s="161">
        <f>SUM(F118,F122,F127)</f>
        <v>31503</v>
      </c>
      <c r="G116" s="173">
        <f>SUM(F116/E116)</f>
        <v>1</v>
      </c>
    </row>
    <row r="117" spans="1:7" s="67" customFormat="1" ht="12.75">
      <c r="A117" s="55"/>
      <c r="B117" s="56"/>
      <c r="C117" s="75"/>
      <c r="D117" s="57"/>
      <c r="E117" s="159"/>
      <c r="F117" s="159"/>
      <c r="G117" s="171"/>
    </row>
    <row r="118" spans="1:7" s="67" customFormat="1" ht="25.5">
      <c r="A118" s="58"/>
      <c r="B118" s="59" t="s">
        <v>139</v>
      </c>
      <c r="C118" s="76"/>
      <c r="D118" s="60" t="s">
        <v>56</v>
      </c>
      <c r="E118" s="160">
        <f>SUM(E119:E120)</f>
        <v>2241</v>
      </c>
      <c r="F118" s="160">
        <f>SUM(F119:F120)</f>
        <v>2241</v>
      </c>
      <c r="G118" s="172">
        <f>SUM(F118/E118)</f>
        <v>1</v>
      </c>
    </row>
    <row r="119" spans="1:7" s="67" customFormat="1" ht="12.75">
      <c r="A119" s="55"/>
      <c r="B119" s="56"/>
      <c r="C119" s="75" t="s">
        <v>112</v>
      </c>
      <c r="D119" s="57" t="s">
        <v>37</v>
      </c>
      <c r="E119" s="162">
        <v>741</v>
      </c>
      <c r="F119" s="162">
        <v>741</v>
      </c>
      <c r="G119" s="174">
        <f>SUM(F119/E119)</f>
        <v>1</v>
      </c>
    </row>
    <row r="120" spans="1:7" s="67" customFormat="1" ht="12.75">
      <c r="A120" s="55"/>
      <c r="B120" s="56"/>
      <c r="C120" s="77">
        <v>4300</v>
      </c>
      <c r="D120" s="61" t="s">
        <v>40</v>
      </c>
      <c r="E120" s="162">
        <v>1500</v>
      </c>
      <c r="F120" s="162">
        <v>1500</v>
      </c>
      <c r="G120" s="174">
        <f>SUM(F120/E120)</f>
        <v>1</v>
      </c>
    </row>
    <row r="121" spans="1:7" s="67" customFormat="1" ht="12.75">
      <c r="A121" s="55"/>
      <c r="B121" s="56"/>
      <c r="C121" s="77"/>
      <c r="D121" s="61"/>
      <c r="E121" s="162"/>
      <c r="F121" s="162"/>
      <c r="G121" s="174"/>
    </row>
    <row r="122" spans="1:7" s="67" customFormat="1" ht="38.25">
      <c r="A122" s="55"/>
      <c r="B122" s="8">
        <v>75109</v>
      </c>
      <c r="C122" s="9"/>
      <c r="D122" s="23" t="s">
        <v>286</v>
      </c>
      <c r="E122" s="160">
        <f>SUM(E123:E125)</f>
        <v>9515</v>
      </c>
      <c r="F122" s="160">
        <f>SUM(F123:F125)</f>
        <v>9515</v>
      </c>
      <c r="G122" s="172">
        <f>SUM(F122/E122)</f>
        <v>1</v>
      </c>
    </row>
    <row r="123" spans="1:7" s="67" customFormat="1" ht="12.75">
      <c r="A123" s="55"/>
      <c r="B123" s="56"/>
      <c r="C123" s="75" t="s">
        <v>123</v>
      </c>
      <c r="D123" s="57" t="s">
        <v>292</v>
      </c>
      <c r="E123" s="162">
        <v>6531.2</v>
      </c>
      <c r="F123" s="162">
        <v>6531</v>
      </c>
      <c r="G123" s="174">
        <f>SUM(F123/E123)</f>
        <v>0.999969377756002</v>
      </c>
    </row>
    <row r="124" spans="1:7" s="67" customFormat="1" ht="12.75">
      <c r="A124" s="55"/>
      <c r="B124" s="56"/>
      <c r="C124" s="75" t="s">
        <v>112</v>
      </c>
      <c r="D124" s="57" t="s">
        <v>37</v>
      </c>
      <c r="E124" s="162">
        <v>2035.94</v>
      </c>
      <c r="F124" s="162">
        <v>2036</v>
      </c>
      <c r="G124" s="174">
        <f>SUM(F124/E124)</f>
        <v>1.0000294704166135</v>
      </c>
    </row>
    <row r="125" spans="1:7" s="67" customFormat="1" ht="12.75">
      <c r="A125" s="55"/>
      <c r="B125" s="56"/>
      <c r="C125" s="77">
        <v>4300</v>
      </c>
      <c r="D125" s="61" t="s">
        <v>40</v>
      </c>
      <c r="E125" s="162">
        <v>947.86</v>
      </c>
      <c r="F125" s="162">
        <v>948</v>
      </c>
      <c r="G125" s="174">
        <f>SUM(F125/E125)</f>
        <v>1.0001477011372988</v>
      </c>
    </row>
    <row r="126" spans="1:7" s="67" customFormat="1" ht="12.75">
      <c r="A126" s="55"/>
      <c r="B126" s="56"/>
      <c r="C126" s="77"/>
      <c r="D126" s="61"/>
      <c r="E126" s="162"/>
      <c r="F126" s="162"/>
      <c r="G126" s="174"/>
    </row>
    <row r="127" spans="1:7" s="67" customFormat="1" ht="12.75">
      <c r="A127" s="55"/>
      <c r="B127" s="8">
        <v>75110</v>
      </c>
      <c r="C127" s="9"/>
      <c r="D127" s="23" t="s">
        <v>287</v>
      </c>
      <c r="E127" s="160">
        <f>SUM(E128:E130)</f>
        <v>19747</v>
      </c>
      <c r="F127" s="160">
        <f>SUM(F128:F130)</f>
        <v>19747</v>
      </c>
      <c r="G127" s="172">
        <f>SUM(F127/E127)</f>
        <v>1</v>
      </c>
    </row>
    <row r="128" spans="1:7" s="67" customFormat="1" ht="12.75">
      <c r="A128" s="55"/>
      <c r="B128" s="56"/>
      <c r="C128" s="75" t="s">
        <v>123</v>
      </c>
      <c r="D128" s="57" t="s">
        <v>292</v>
      </c>
      <c r="E128" s="162">
        <v>13440.9</v>
      </c>
      <c r="F128" s="162">
        <v>13441</v>
      </c>
      <c r="G128" s="174">
        <f>SUM(F128/E128)</f>
        <v>1.0000074399779777</v>
      </c>
    </row>
    <row r="129" spans="1:7" s="67" customFormat="1" ht="12.75">
      <c r="A129" s="55"/>
      <c r="B129" s="56"/>
      <c r="C129" s="75" t="s">
        <v>112</v>
      </c>
      <c r="D129" s="57" t="s">
        <v>37</v>
      </c>
      <c r="E129" s="162">
        <v>3513.46</v>
      </c>
      <c r="F129" s="162">
        <v>3513</v>
      </c>
      <c r="G129" s="174">
        <f>SUM(F129/E129)</f>
        <v>0.9998690749289874</v>
      </c>
    </row>
    <row r="130" spans="1:7" s="67" customFormat="1" ht="12.75">
      <c r="A130" s="55"/>
      <c r="B130" s="56"/>
      <c r="C130" s="77">
        <v>4300</v>
      </c>
      <c r="D130" s="61" t="s">
        <v>40</v>
      </c>
      <c r="E130" s="162">
        <v>2792.64</v>
      </c>
      <c r="F130" s="162">
        <v>2793</v>
      </c>
      <c r="G130" s="174">
        <f>SUM(F130/E130)</f>
        <v>1.0001289102784463</v>
      </c>
    </row>
    <row r="131" spans="1:7" s="67" customFormat="1" ht="12.75">
      <c r="A131" s="55"/>
      <c r="B131" s="56"/>
      <c r="C131" s="77"/>
      <c r="D131" s="61"/>
      <c r="E131" s="162"/>
      <c r="F131" s="162"/>
      <c r="G131" s="174"/>
    </row>
    <row r="132" spans="1:7" s="67" customFormat="1" ht="25.5">
      <c r="A132" s="53" t="s">
        <v>57</v>
      </c>
      <c r="B132" s="54"/>
      <c r="C132" s="74"/>
      <c r="D132" s="54" t="s">
        <v>19</v>
      </c>
      <c r="E132" s="161">
        <f>SUM(E134,E147)</f>
        <v>181710</v>
      </c>
      <c r="F132" s="161">
        <f>SUM(F134,F147)</f>
        <v>177495</v>
      </c>
      <c r="G132" s="173">
        <f>SUM(F132/E132)</f>
        <v>0.9768036982004292</v>
      </c>
    </row>
    <row r="133" spans="1:7" s="67" customFormat="1" ht="12.75">
      <c r="A133" s="55"/>
      <c r="B133" s="56"/>
      <c r="C133" s="75"/>
      <c r="D133" s="57"/>
      <c r="E133" s="159"/>
      <c r="F133" s="159"/>
      <c r="G133" s="171"/>
    </row>
    <row r="134" spans="1:7" s="67" customFormat="1" ht="25.5">
      <c r="A134" s="58"/>
      <c r="B134" s="59" t="s">
        <v>58</v>
      </c>
      <c r="C134" s="76"/>
      <c r="D134" s="60" t="s">
        <v>59</v>
      </c>
      <c r="E134" s="160">
        <f>SUM(E135:E145)</f>
        <v>179710</v>
      </c>
      <c r="F134" s="160">
        <f>SUM(F135:F145)</f>
        <v>176773</v>
      </c>
      <c r="G134" s="172">
        <f aca="true" t="shared" si="5" ref="G134:G145">SUM(F134/E134)</f>
        <v>0.9836570029491959</v>
      </c>
    </row>
    <row r="135" spans="1:7" s="67" customFormat="1" ht="25.5">
      <c r="A135" s="55"/>
      <c r="B135" s="56"/>
      <c r="C135" s="75" t="s">
        <v>110</v>
      </c>
      <c r="D135" s="57" t="s">
        <v>111</v>
      </c>
      <c r="E135" s="159">
        <v>5680</v>
      </c>
      <c r="F135" s="159">
        <v>5665</v>
      </c>
      <c r="G135" s="171">
        <f t="shared" si="5"/>
        <v>0.9973591549295775</v>
      </c>
    </row>
    <row r="136" spans="1:7" s="67" customFormat="1" ht="12.75">
      <c r="A136" s="55"/>
      <c r="B136" s="56"/>
      <c r="C136" s="75" t="s">
        <v>108</v>
      </c>
      <c r="D136" s="57" t="s">
        <v>5</v>
      </c>
      <c r="E136" s="159">
        <v>113000</v>
      </c>
      <c r="F136" s="159">
        <v>112239</v>
      </c>
      <c r="G136" s="171">
        <f t="shared" si="5"/>
        <v>0.9932654867256637</v>
      </c>
    </row>
    <row r="137" spans="1:7" s="67" customFormat="1" ht="12.75">
      <c r="A137" s="55"/>
      <c r="B137" s="56"/>
      <c r="C137" s="75" t="s">
        <v>109</v>
      </c>
      <c r="D137" s="57" t="s">
        <v>6</v>
      </c>
      <c r="E137" s="159">
        <v>9100</v>
      </c>
      <c r="F137" s="159">
        <v>9093</v>
      </c>
      <c r="G137" s="171">
        <f t="shared" si="5"/>
        <v>0.9992307692307693</v>
      </c>
    </row>
    <row r="138" spans="1:7" s="67" customFormat="1" ht="12.75">
      <c r="A138" s="55"/>
      <c r="B138" s="56"/>
      <c r="C138" s="75" t="s">
        <v>114</v>
      </c>
      <c r="D138" s="57" t="s">
        <v>10</v>
      </c>
      <c r="E138" s="162">
        <v>20200</v>
      </c>
      <c r="F138" s="162">
        <v>20148</v>
      </c>
      <c r="G138" s="174">
        <f t="shared" si="5"/>
        <v>0.9974257425742574</v>
      </c>
    </row>
    <row r="139" spans="1:7" s="67" customFormat="1" ht="12.75">
      <c r="A139" s="55"/>
      <c r="B139" s="56"/>
      <c r="C139" s="75" t="s">
        <v>115</v>
      </c>
      <c r="D139" s="57" t="s">
        <v>9</v>
      </c>
      <c r="E139" s="162">
        <v>3200</v>
      </c>
      <c r="F139" s="162">
        <v>3000</v>
      </c>
      <c r="G139" s="174">
        <f t="shared" si="5"/>
        <v>0.9375</v>
      </c>
    </row>
    <row r="140" spans="1:7" s="67" customFormat="1" ht="12.75">
      <c r="A140" s="55"/>
      <c r="B140" s="56"/>
      <c r="C140" s="75" t="s">
        <v>112</v>
      </c>
      <c r="D140" s="57" t="s">
        <v>37</v>
      </c>
      <c r="E140" s="162">
        <v>12820</v>
      </c>
      <c r="F140" s="162">
        <v>11856</v>
      </c>
      <c r="G140" s="174">
        <f t="shared" si="5"/>
        <v>0.924804992199688</v>
      </c>
    </row>
    <row r="141" spans="1:7" s="67" customFormat="1" ht="12.75">
      <c r="A141" s="55"/>
      <c r="B141" s="56"/>
      <c r="C141" s="75" t="s">
        <v>113</v>
      </c>
      <c r="D141" s="57" t="s">
        <v>38</v>
      </c>
      <c r="E141" s="162">
        <v>2000</v>
      </c>
      <c r="F141" s="162">
        <v>1459</v>
      </c>
      <c r="G141" s="174">
        <f t="shared" si="5"/>
        <v>0.7295</v>
      </c>
    </row>
    <row r="142" spans="1:7" s="67" customFormat="1" ht="12.75">
      <c r="A142" s="55"/>
      <c r="B142" s="56"/>
      <c r="C142" s="77">
        <v>4300</v>
      </c>
      <c r="D142" s="61" t="s">
        <v>40</v>
      </c>
      <c r="E142" s="162">
        <v>7600</v>
      </c>
      <c r="F142" s="162">
        <v>7559</v>
      </c>
      <c r="G142" s="174">
        <f t="shared" si="5"/>
        <v>0.9946052631578948</v>
      </c>
    </row>
    <row r="143" spans="1:7" s="67" customFormat="1" ht="12.75">
      <c r="A143" s="55"/>
      <c r="B143" s="56"/>
      <c r="C143" s="75" t="s">
        <v>131</v>
      </c>
      <c r="D143" s="57" t="s">
        <v>11</v>
      </c>
      <c r="E143" s="162">
        <v>100</v>
      </c>
      <c r="F143" s="162">
        <v>45</v>
      </c>
      <c r="G143" s="174">
        <f t="shared" si="5"/>
        <v>0.45</v>
      </c>
    </row>
    <row r="144" spans="1:7" s="67" customFormat="1" ht="12.75">
      <c r="A144" s="55"/>
      <c r="B144" s="56"/>
      <c r="C144" s="75" t="s">
        <v>135</v>
      </c>
      <c r="D144" s="57" t="s">
        <v>8</v>
      </c>
      <c r="E144" s="162">
        <v>2010</v>
      </c>
      <c r="F144" s="162">
        <v>1709</v>
      </c>
      <c r="G144" s="174">
        <f t="shared" si="5"/>
        <v>0.8502487562189055</v>
      </c>
    </row>
    <row r="145" spans="1:7" s="67" customFormat="1" ht="25.5">
      <c r="A145" s="55"/>
      <c r="B145" s="56"/>
      <c r="C145" s="75" t="s">
        <v>116</v>
      </c>
      <c r="D145" s="57" t="s">
        <v>12</v>
      </c>
      <c r="E145" s="162">
        <v>4000</v>
      </c>
      <c r="F145" s="162">
        <v>4000</v>
      </c>
      <c r="G145" s="174">
        <f t="shared" si="5"/>
        <v>1</v>
      </c>
    </row>
    <row r="146" spans="1:7" s="67" customFormat="1" ht="12.75">
      <c r="A146" s="55"/>
      <c r="B146" s="56"/>
      <c r="C146" s="75"/>
      <c r="D146" s="57"/>
      <c r="E146" s="159"/>
      <c r="F146" s="159"/>
      <c r="G146" s="171"/>
    </row>
    <row r="147" spans="1:7" s="67" customFormat="1" ht="12.75">
      <c r="A147" s="64"/>
      <c r="B147" s="76">
        <v>75495</v>
      </c>
      <c r="C147" s="76"/>
      <c r="D147" s="65" t="s">
        <v>42</v>
      </c>
      <c r="E147" s="160">
        <f>SUM(E148:E149)</f>
        <v>2000</v>
      </c>
      <c r="F147" s="160">
        <f>SUM(F148:F149)</f>
        <v>722</v>
      </c>
      <c r="G147" s="172">
        <f>SUM(F147/E147)</f>
        <v>0.361</v>
      </c>
    </row>
    <row r="148" spans="1:7" s="67" customFormat="1" ht="12.75">
      <c r="A148" s="62"/>
      <c r="B148" s="56"/>
      <c r="C148" s="75" t="s">
        <v>112</v>
      </c>
      <c r="D148" s="57" t="s">
        <v>37</v>
      </c>
      <c r="E148" s="159">
        <v>1000</v>
      </c>
      <c r="F148" s="159">
        <v>722</v>
      </c>
      <c r="G148" s="171">
        <f>SUM(F148/E148)</f>
        <v>0.722</v>
      </c>
    </row>
    <row r="149" spans="1:7" s="67" customFormat="1" ht="12.75">
      <c r="A149" s="55"/>
      <c r="B149" s="56"/>
      <c r="C149" s="75">
        <v>4300</v>
      </c>
      <c r="D149" s="57" t="s">
        <v>40</v>
      </c>
      <c r="E149" s="159">
        <v>1000</v>
      </c>
      <c r="F149" s="159">
        <v>0</v>
      </c>
      <c r="G149" s="171">
        <f>SUM(F149/E149)</f>
        <v>0</v>
      </c>
    </row>
    <row r="150" spans="1:7" s="67" customFormat="1" ht="49.5" customHeight="1">
      <c r="A150" s="55"/>
      <c r="B150" s="56"/>
      <c r="C150" s="75"/>
      <c r="D150" s="57"/>
      <c r="E150" s="162"/>
      <c r="F150" s="162"/>
      <c r="G150" s="174"/>
    </row>
    <row r="151" spans="1:7" s="67" customFormat="1" ht="12.75">
      <c r="A151" s="53" t="s">
        <v>140</v>
      </c>
      <c r="B151" s="54"/>
      <c r="C151" s="74"/>
      <c r="D151" s="54" t="s">
        <v>31</v>
      </c>
      <c r="E151" s="161">
        <f>SUM(E153,E157)</f>
        <v>129500</v>
      </c>
      <c r="F151" s="161">
        <f>SUM(F153,F157)</f>
        <v>101814</v>
      </c>
      <c r="G151" s="173">
        <f>SUM(F151/E151)</f>
        <v>0.7862084942084943</v>
      </c>
    </row>
    <row r="152" spans="1:7" s="67" customFormat="1" ht="12.75">
      <c r="A152" s="55"/>
      <c r="B152" s="56"/>
      <c r="C152" s="75"/>
      <c r="D152" s="57"/>
      <c r="E152" s="162"/>
      <c r="F152" s="162"/>
      <c r="G152" s="174"/>
    </row>
    <row r="153" spans="1:7" s="67" customFormat="1" ht="25.5">
      <c r="A153" s="58"/>
      <c r="B153" s="59" t="s">
        <v>141</v>
      </c>
      <c r="C153" s="76"/>
      <c r="D153" s="60" t="s">
        <v>194</v>
      </c>
      <c r="E153" s="163">
        <f>SUM(E154:E155)</f>
        <v>85000</v>
      </c>
      <c r="F153" s="163">
        <f>SUM(F154:F155)</f>
        <v>82864</v>
      </c>
      <c r="G153" s="175">
        <f>SUM(F153/E153)</f>
        <v>0.9748705882352942</v>
      </c>
    </row>
    <row r="154" spans="1:7" s="67" customFormat="1" ht="12.75">
      <c r="A154" s="55"/>
      <c r="B154" s="56"/>
      <c r="C154" s="77">
        <v>4300</v>
      </c>
      <c r="D154" s="61" t="s">
        <v>40</v>
      </c>
      <c r="E154" s="162">
        <v>5000</v>
      </c>
      <c r="F154" s="162">
        <v>5000</v>
      </c>
      <c r="G154" s="174">
        <f>SUM(F154/E154)</f>
        <v>1</v>
      </c>
    </row>
    <row r="155" spans="1:7" s="67" customFormat="1" ht="25.5">
      <c r="A155" s="55"/>
      <c r="B155" s="56"/>
      <c r="C155" s="75" t="s">
        <v>188</v>
      </c>
      <c r="D155" s="57" t="s">
        <v>189</v>
      </c>
      <c r="E155" s="162">
        <v>80000</v>
      </c>
      <c r="F155" s="162">
        <v>77864</v>
      </c>
      <c r="G155" s="174">
        <f>SUM(F155/E155)</f>
        <v>0.9733</v>
      </c>
    </row>
    <row r="156" spans="1:7" s="67" customFormat="1" ht="12.75">
      <c r="A156" s="55"/>
      <c r="B156" s="56"/>
      <c r="C156" s="75"/>
      <c r="D156" s="57"/>
      <c r="E156" s="162"/>
      <c r="F156" s="162"/>
      <c r="G156" s="174"/>
    </row>
    <row r="157" spans="1:7" s="67" customFormat="1" ht="38.25">
      <c r="A157" s="55"/>
      <c r="B157" s="80">
        <v>75704</v>
      </c>
      <c r="C157" s="76"/>
      <c r="D157" s="60" t="s">
        <v>244</v>
      </c>
      <c r="E157" s="163">
        <f>SUM(E158)</f>
        <v>44500</v>
      </c>
      <c r="F157" s="163">
        <f>SUM(F158)</f>
        <v>18950</v>
      </c>
      <c r="G157" s="175">
        <f>SUM(F157/E157)</f>
        <v>0.4258426966292135</v>
      </c>
    </row>
    <row r="158" spans="1:7" s="67" customFormat="1" ht="12.75">
      <c r="A158" s="55"/>
      <c r="B158" s="56"/>
      <c r="C158" s="77" t="s">
        <v>234</v>
      </c>
      <c r="D158" s="61" t="s">
        <v>245</v>
      </c>
      <c r="E158" s="162">
        <v>44500</v>
      </c>
      <c r="F158" s="162">
        <v>18950</v>
      </c>
      <c r="G158" s="174">
        <f>SUM(F158/E158)</f>
        <v>0.4258426966292135</v>
      </c>
    </row>
    <row r="159" spans="1:7" s="67" customFormat="1" ht="12.75">
      <c r="A159" s="55"/>
      <c r="B159" s="56"/>
      <c r="C159" s="77"/>
      <c r="D159" s="61"/>
      <c r="E159" s="162"/>
      <c r="F159" s="162"/>
      <c r="G159" s="174"/>
    </row>
    <row r="160" spans="1:7" s="67" customFormat="1" ht="12.75">
      <c r="A160" s="84">
        <v>758</v>
      </c>
      <c r="B160" s="54"/>
      <c r="C160" s="74"/>
      <c r="D160" s="54" t="s">
        <v>21</v>
      </c>
      <c r="E160" s="161">
        <f>SUM(E162,E165)</f>
        <v>3000</v>
      </c>
      <c r="F160" s="161">
        <f>SUM(F162,F165)</f>
        <v>3000</v>
      </c>
      <c r="G160" s="173">
        <f>SUM(F160/E160)</f>
        <v>1</v>
      </c>
    </row>
    <row r="161" spans="1:7" s="67" customFormat="1" ht="12.75">
      <c r="A161" s="55"/>
      <c r="B161" s="56"/>
      <c r="C161" s="75"/>
      <c r="D161" s="57"/>
      <c r="E161" s="162"/>
      <c r="F161" s="162"/>
      <c r="G161" s="174"/>
    </row>
    <row r="162" spans="1:7" s="67" customFormat="1" ht="12.75">
      <c r="A162" s="55"/>
      <c r="B162" s="80">
        <v>75814</v>
      </c>
      <c r="C162" s="76"/>
      <c r="D162" s="60" t="s">
        <v>235</v>
      </c>
      <c r="E162" s="163">
        <f>SUM(E163:E163)</f>
        <v>3000</v>
      </c>
      <c r="F162" s="163">
        <f>SUM(F163:F163)</f>
        <v>3000</v>
      </c>
      <c r="G162" s="175">
        <f>SUM(F162/E162)</f>
        <v>1</v>
      </c>
    </row>
    <row r="163" spans="1:7" s="67" customFormat="1" ht="25.5">
      <c r="A163" s="55"/>
      <c r="B163" s="56"/>
      <c r="C163" s="77" t="s">
        <v>236</v>
      </c>
      <c r="D163" s="61" t="s">
        <v>237</v>
      </c>
      <c r="E163" s="162">
        <v>3000</v>
      </c>
      <c r="F163" s="162">
        <v>3000</v>
      </c>
      <c r="G163" s="174">
        <f>SUM(F163/E163)</f>
        <v>1</v>
      </c>
    </row>
    <row r="164" spans="1:7" s="67" customFormat="1" ht="12.75">
      <c r="A164" s="55"/>
      <c r="B164" s="56"/>
      <c r="C164" s="75"/>
      <c r="D164" s="57"/>
      <c r="E164" s="162"/>
      <c r="F164" s="162"/>
      <c r="G164" s="174"/>
    </row>
    <row r="165" spans="1:7" s="67" customFormat="1" ht="12.75">
      <c r="A165" s="55"/>
      <c r="B165" s="80">
        <v>75818</v>
      </c>
      <c r="C165" s="76"/>
      <c r="D165" s="60" t="s">
        <v>259</v>
      </c>
      <c r="E165" s="163">
        <f>SUM(E166:E166)</f>
        <v>0</v>
      </c>
      <c r="F165" s="163">
        <f>SUM(F166:F166)</f>
        <v>0</v>
      </c>
      <c r="G165" s="175">
        <v>0</v>
      </c>
    </row>
    <row r="166" spans="1:7" s="67" customFormat="1" ht="12.75">
      <c r="A166" s="55"/>
      <c r="B166" s="56"/>
      <c r="C166" s="77" t="s">
        <v>257</v>
      </c>
      <c r="D166" s="61" t="s">
        <v>258</v>
      </c>
      <c r="E166" s="162">
        <v>0</v>
      </c>
      <c r="F166" s="162">
        <v>0</v>
      </c>
      <c r="G166" s="174">
        <v>0</v>
      </c>
    </row>
    <row r="167" spans="1:7" s="67" customFormat="1" ht="12.75">
      <c r="A167" s="55"/>
      <c r="B167" s="56"/>
      <c r="C167" s="75"/>
      <c r="D167" s="57"/>
      <c r="E167" s="162"/>
      <c r="F167" s="162"/>
      <c r="G167" s="174"/>
    </row>
    <row r="168" spans="1:7" s="67" customFormat="1" ht="12.75">
      <c r="A168" s="53" t="s">
        <v>142</v>
      </c>
      <c r="B168" s="54"/>
      <c r="C168" s="74"/>
      <c r="D168" s="54" t="s">
        <v>22</v>
      </c>
      <c r="E168" s="161">
        <f>SUM(E170,E186,E202,E217,E220,E223)</f>
        <v>7202800</v>
      </c>
      <c r="F168" s="161">
        <f>SUM(F170,F186,F202,F217,F220,F223)</f>
        <v>7200073</v>
      </c>
      <c r="G168" s="173">
        <f>SUM(F168/E168)</f>
        <v>0.9996213972344088</v>
      </c>
    </row>
    <row r="169" spans="1:7" s="67" customFormat="1" ht="12.75">
      <c r="A169" s="55"/>
      <c r="B169" s="56"/>
      <c r="C169" s="75"/>
      <c r="D169" s="57"/>
      <c r="E169" s="159"/>
      <c r="F169" s="159"/>
      <c r="G169" s="171"/>
    </row>
    <row r="170" spans="1:7" s="67" customFormat="1" ht="25.5">
      <c r="A170" s="58"/>
      <c r="B170" s="59" t="s">
        <v>143</v>
      </c>
      <c r="C170" s="76"/>
      <c r="D170" s="60" t="s">
        <v>92</v>
      </c>
      <c r="E170" s="160">
        <f>SUM(E171:E184)</f>
        <v>4115206</v>
      </c>
      <c r="F170" s="160">
        <f>SUM(F171:F184)</f>
        <v>4113514</v>
      </c>
      <c r="G170" s="172">
        <f aca="true" t="shared" si="6" ref="G170:G184">SUM(F170/E170)</f>
        <v>0.999588841968057</v>
      </c>
    </row>
    <row r="171" spans="1:7" s="67" customFormat="1" ht="25.5">
      <c r="A171" s="55"/>
      <c r="B171" s="56"/>
      <c r="C171" s="75" t="s">
        <v>110</v>
      </c>
      <c r="D171" s="57" t="s">
        <v>111</v>
      </c>
      <c r="E171" s="159">
        <v>12122</v>
      </c>
      <c r="F171" s="159">
        <v>12118</v>
      </c>
      <c r="G171" s="171">
        <f t="shared" si="6"/>
        <v>0.9996700214486058</v>
      </c>
    </row>
    <row r="172" spans="1:7" s="67" customFormat="1" ht="12.75">
      <c r="A172" s="55"/>
      <c r="B172" s="56"/>
      <c r="C172" s="75" t="s">
        <v>144</v>
      </c>
      <c r="D172" s="57" t="s">
        <v>7</v>
      </c>
      <c r="E172" s="159">
        <v>4464</v>
      </c>
      <c r="F172" s="159">
        <v>4462</v>
      </c>
      <c r="G172" s="171">
        <f t="shared" si="6"/>
        <v>0.9995519713261649</v>
      </c>
    </row>
    <row r="173" spans="1:7" s="67" customFormat="1" ht="12.75">
      <c r="A173" s="55"/>
      <c r="B173" s="56"/>
      <c r="C173" s="75" t="s">
        <v>108</v>
      </c>
      <c r="D173" s="57" t="s">
        <v>5</v>
      </c>
      <c r="E173" s="159">
        <v>2795153</v>
      </c>
      <c r="F173" s="159">
        <v>2794660</v>
      </c>
      <c r="G173" s="171">
        <f t="shared" si="6"/>
        <v>0.9998236232506772</v>
      </c>
    </row>
    <row r="174" spans="1:7" s="67" customFormat="1" ht="12.75">
      <c r="A174" s="55"/>
      <c r="B174" s="56"/>
      <c r="C174" s="75" t="s">
        <v>109</v>
      </c>
      <c r="D174" s="57" t="s">
        <v>6</v>
      </c>
      <c r="E174" s="159">
        <v>197195</v>
      </c>
      <c r="F174" s="159">
        <v>197193</v>
      </c>
      <c r="G174" s="171">
        <f t="shared" si="6"/>
        <v>0.999989857755014</v>
      </c>
    </row>
    <row r="175" spans="1:7" s="67" customFormat="1" ht="12.75">
      <c r="A175" s="55"/>
      <c r="B175" s="56"/>
      <c r="C175" s="75" t="s">
        <v>114</v>
      </c>
      <c r="D175" s="57" t="s">
        <v>10</v>
      </c>
      <c r="E175" s="159">
        <v>520713</v>
      </c>
      <c r="F175" s="159">
        <v>520711</v>
      </c>
      <c r="G175" s="171">
        <f t="shared" si="6"/>
        <v>0.9999961591126014</v>
      </c>
    </row>
    <row r="176" spans="1:7" s="67" customFormat="1" ht="12.75">
      <c r="A176" s="55"/>
      <c r="B176" s="56"/>
      <c r="C176" s="75" t="s">
        <v>115</v>
      </c>
      <c r="D176" s="57" t="s">
        <v>9</v>
      </c>
      <c r="E176" s="159">
        <v>71012</v>
      </c>
      <c r="F176" s="159">
        <v>71008</v>
      </c>
      <c r="G176" s="171">
        <f t="shared" si="6"/>
        <v>0.9999436714921421</v>
      </c>
    </row>
    <row r="177" spans="1:7" s="67" customFormat="1" ht="12.75">
      <c r="A177" s="55"/>
      <c r="B177" s="56"/>
      <c r="C177" s="75" t="s">
        <v>112</v>
      </c>
      <c r="D177" s="57" t="s">
        <v>37</v>
      </c>
      <c r="E177" s="159">
        <v>83592</v>
      </c>
      <c r="F177" s="159">
        <v>83586</v>
      </c>
      <c r="G177" s="171">
        <f t="shared" si="6"/>
        <v>0.9999282227964399</v>
      </c>
    </row>
    <row r="178" spans="1:7" s="67" customFormat="1" ht="25.5">
      <c r="A178" s="55"/>
      <c r="B178" s="56"/>
      <c r="C178" s="75" t="s">
        <v>145</v>
      </c>
      <c r="D178" s="57" t="s">
        <v>146</v>
      </c>
      <c r="E178" s="159">
        <v>20877</v>
      </c>
      <c r="F178" s="159">
        <v>20440</v>
      </c>
      <c r="G178" s="171">
        <f t="shared" si="6"/>
        <v>0.9790678737366479</v>
      </c>
    </row>
    <row r="179" spans="1:7" s="67" customFormat="1" ht="12.75">
      <c r="A179" s="55"/>
      <c r="B179" s="56"/>
      <c r="C179" s="75" t="s">
        <v>113</v>
      </c>
      <c r="D179" s="57" t="s">
        <v>38</v>
      </c>
      <c r="E179" s="159">
        <v>160455</v>
      </c>
      <c r="F179" s="159">
        <v>160454</v>
      </c>
      <c r="G179" s="171">
        <f t="shared" si="6"/>
        <v>0.9999937677230376</v>
      </c>
    </row>
    <row r="180" spans="1:7" s="67" customFormat="1" ht="12.75">
      <c r="A180" s="55"/>
      <c r="B180" s="56"/>
      <c r="C180" s="75" t="s">
        <v>104</v>
      </c>
      <c r="D180" s="57" t="s">
        <v>39</v>
      </c>
      <c r="E180" s="159">
        <v>30495</v>
      </c>
      <c r="F180" s="159">
        <v>30341</v>
      </c>
      <c r="G180" s="171">
        <f t="shared" si="6"/>
        <v>0.9949499918019348</v>
      </c>
    </row>
    <row r="181" spans="1:7" s="67" customFormat="1" ht="12.75">
      <c r="A181" s="55"/>
      <c r="B181" s="56"/>
      <c r="C181" s="75" t="s">
        <v>133</v>
      </c>
      <c r="D181" s="57" t="s">
        <v>134</v>
      </c>
      <c r="E181" s="159">
        <v>3500</v>
      </c>
      <c r="F181" s="159">
        <v>3500</v>
      </c>
      <c r="G181" s="171">
        <f t="shared" si="6"/>
        <v>1</v>
      </c>
    </row>
    <row r="182" spans="1:7" s="67" customFormat="1" ht="12.75">
      <c r="A182" s="55"/>
      <c r="B182" s="56"/>
      <c r="C182" s="77">
        <v>4300</v>
      </c>
      <c r="D182" s="61" t="s">
        <v>40</v>
      </c>
      <c r="E182" s="159">
        <v>32896</v>
      </c>
      <c r="F182" s="159">
        <v>32807</v>
      </c>
      <c r="G182" s="171">
        <f t="shared" si="6"/>
        <v>0.9972945038910506</v>
      </c>
    </row>
    <row r="183" spans="1:7" s="67" customFormat="1" ht="12.75">
      <c r="A183" s="55"/>
      <c r="B183" s="56"/>
      <c r="C183" s="75" t="s">
        <v>135</v>
      </c>
      <c r="D183" s="57" t="s">
        <v>8</v>
      </c>
      <c r="E183" s="159">
        <v>1686</v>
      </c>
      <c r="F183" s="159">
        <v>1685</v>
      </c>
      <c r="G183" s="171">
        <f t="shared" si="6"/>
        <v>0.9994068801897983</v>
      </c>
    </row>
    <row r="184" spans="1:7" s="67" customFormat="1" ht="25.5">
      <c r="A184" s="55"/>
      <c r="B184" s="56"/>
      <c r="C184" s="75" t="s">
        <v>116</v>
      </c>
      <c r="D184" s="57" t="s">
        <v>12</v>
      </c>
      <c r="E184" s="159">
        <v>181046</v>
      </c>
      <c r="F184" s="159">
        <v>180549</v>
      </c>
      <c r="G184" s="171">
        <f t="shared" si="6"/>
        <v>0.997254841311048</v>
      </c>
    </row>
    <row r="185" spans="1:7" s="67" customFormat="1" ht="12.75">
      <c r="A185" s="55"/>
      <c r="B185" s="56"/>
      <c r="C185" s="75"/>
      <c r="D185" s="57"/>
      <c r="E185" s="159"/>
      <c r="F185" s="159"/>
      <c r="G185" s="171"/>
    </row>
    <row r="186" spans="1:7" s="67" customFormat="1" ht="25.5">
      <c r="A186" s="58"/>
      <c r="B186" s="59" t="s">
        <v>147</v>
      </c>
      <c r="C186" s="76"/>
      <c r="D186" s="60" t="s">
        <v>94</v>
      </c>
      <c r="E186" s="160">
        <f>SUM(E187:E200)</f>
        <v>2104683</v>
      </c>
      <c r="F186" s="160">
        <f>SUM(F187:F200)</f>
        <v>2104311</v>
      </c>
      <c r="G186" s="172">
        <f aca="true" t="shared" si="7" ref="G186:G200">SUM(F186/E186)</f>
        <v>0.999823251292475</v>
      </c>
    </row>
    <row r="187" spans="1:7" s="67" customFormat="1" ht="25.5">
      <c r="A187" s="55"/>
      <c r="B187" s="56"/>
      <c r="C187" s="75" t="s">
        <v>110</v>
      </c>
      <c r="D187" s="57" t="s">
        <v>111</v>
      </c>
      <c r="E187" s="159">
        <v>4100</v>
      </c>
      <c r="F187" s="159">
        <v>4095</v>
      </c>
      <c r="G187" s="171">
        <f t="shared" si="7"/>
        <v>0.998780487804878</v>
      </c>
    </row>
    <row r="188" spans="1:7" s="67" customFormat="1" ht="12.75">
      <c r="A188" s="55"/>
      <c r="B188" s="56"/>
      <c r="C188" s="75" t="s">
        <v>144</v>
      </c>
      <c r="D188" s="57" t="s">
        <v>7</v>
      </c>
      <c r="E188" s="159">
        <v>222</v>
      </c>
      <c r="F188" s="159">
        <v>221</v>
      </c>
      <c r="G188" s="171">
        <f t="shared" si="7"/>
        <v>0.9954954954954955</v>
      </c>
    </row>
    <row r="189" spans="1:7" s="67" customFormat="1" ht="12.75">
      <c r="A189" s="55"/>
      <c r="B189" s="56"/>
      <c r="C189" s="75" t="s">
        <v>108</v>
      </c>
      <c r="D189" s="57" t="s">
        <v>5</v>
      </c>
      <c r="E189" s="159">
        <v>1467724</v>
      </c>
      <c r="F189" s="159">
        <v>1467723</v>
      </c>
      <c r="G189" s="171">
        <f t="shared" si="7"/>
        <v>0.999999318672993</v>
      </c>
    </row>
    <row r="190" spans="1:7" s="67" customFormat="1" ht="12.75">
      <c r="A190" s="55"/>
      <c r="B190" s="56"/>
      <c r="C190" s="75" t="s">
        <v>109</v>
      </c>
      <c r="D190" s="57" t="s">
        <v>6</v>
      </c>
      <c r="E190" s="159">
        <v>115000</v>
      </c>
      <c r="F190" s="159">
        <v>114966</v>
      </c>
      <c r="G190" s="171">
        <f t="shared" si="7"/>
        <v>0.999704347826087</v>
      </c>
    </row>
    <row r="191" spans="1:7" s="67" customFormat="1" ht="12.75">
      <c r="A191" s="55"/>
      <c r="B191" s="56"/>
      <c r="C191" s="75" t="s">
        <v>114</v>
      </c>
      <c r="D191" s="57" t="s">
        <v>10</v>
      </c>
      <c r="E191" s="159">
        <v>283862</v>
      </c>
      <c r="F191" s="159">
        <v>283861</v>
      </c>
      <c r="G191" s="171">
        <f t="shared" si="7"/>
        <v>0.9999964771614376</v>
      </c>
    </row>
    <row r="192" spans="1:7" s="67" customFormat="1" ht="12.75">
      <c r="A192" s="55"/>
      <c r="B192" s="56"/>
      <c r="C192" s="75" t="s">
        <v>115</v>
      </c>
      <c r="D192" s="57" t="s">
        <v>9</v>
      </c>
      <c r="E192" s="159">
        <v>38310</v>
      </c>
      <c r="F192" s="159">
        <v>38303</v>
      </c>
      <c r="G192" s="171">
        <f t="shared" si="7"/>
        <v>0.9998172800835291</v>
      </c>
    </row>
    <row r="193" spans="1:7" s="67" customFormat="1" ht="12.75">
      <c r="A193" s="55"/>
      <c r="B193" s="56"/>
      <c r="C193" s="75" t="s">
        <v>112</v>
      </c>
      <c r="D193" s="57" t="s">
        <v>37</v>
      </c>
      <c r="E193" s="159">
        <v>30610</v>
      </c>
      <c r="F193" s="159">
        <v>30608</v>
      </c>
      <c r="G193" s="171">
        <f t="shared" si="7"/>
        <v>0.9999346618752042</v>
      </c>
    </row>
    <row r="194" spans="1:7" s="67" customFormat="1" ht="25.5">
      <c r="A194" s="55"/>
      <c r="B194" s="56"/>
      <c r="C194" s="75" t="s">
        <v>145</v>
      </c>
      <c r="D194" s="57" t="s">
        <v>146</v>
      </c>
      <c r="E194" s="159">
        <v>10986</v>
      </c>
      <c r="F194" s="159">
        <v>10668</v>
      </c>
      <c r="G194" s="171">
        <f t="shared" si="7"/>
        <v>0.9710540688148552</v>
      </c>
    </row>
    <row r="195" spans="1:7" s="67" customFormat="1" ht="12.75">
      <c r="A195" s="55"/>
      <c r="B195" s="56"/>
      <c r="C195" s="75" t="s">
        <v>113</v>
      </c>
      <c r="D195" s="57" t="s">
        <v>38</v>
      </c>
      <c r="E195" s="159">
        <v>25677</v>
      </c>
      <c r="F195" s="159">
        <v>25676</v>
      </c>
      <c r="G195" s="171">
        <f t="shared" si="7"/>
        <v>0.9999610546403396</v>
      </c>
    </row>
    <row r="196" spans="1:7" s="67" customFormat="1" ht="12.75">
      <c r="A196" s="55"/>
      <c r="B196" s="56"/>
      <c r="C196" s="75" t="s">
        <v>104</v>
      </c>
      <c r="D196" s="57" t="s">
        <v>39</v>
      </c>
      <c r="E196" s="159">
        <v>14647</v>
      </c>
      <c r="F196" s="159">
        <v>14647</v>
      </c>
      <c r="G196" s="171">
        <f t="shared" si="7"/>
        <v>1</v>
      </c>
    </row>
    <row r="197" spans="1:7" s="67" customFormat="1" ht="12.75">
      <c r="A197" s="55"/>
      <c r="B197" s="56"/>
      <c r="C197" s="75" t="s">
        <v>133</v>
      </c>
      <c r="D197" s="57" t="s">
        <v>134</v>
      </c>
      <c r="E197" s="159">
        <v>793</v>
      </c>
      <c r="F197" s="159">
        <v>793</v>
      </c>
      <c r="G197" s="171">
        <f t="shared" si="7"/>
        <v>1</v>
      </c>
    </row>
    <row r="198" spans="1:7" s="67" customFormat="1" ht="12.75">
      <c r="A198" s="55"/>
      <c r="B198" s="56"/>
      <c r="C198" s="77">
        <v>4300</v>
      </c>
      <c r="D198" s="61" t="s">
        <v>40</v>
      </c>
      <c r="E198" s="159">
        <v>16810</v>
      </c>
      <c r="F198" s="159">
        <v>16809</v>
      </c>
      <c r="G198" s="171">
        <f t="shared" si="7"/>
        <v>0.999940511600238</v>
      </c>
    </row>
    <row r="199" spans="1:7" s="67" customFormat="1" ht="12.75">
      <c r="A199" s="55"/>
      <c r="B199" s="56"/>
      <c r="C199" s="75" t="s">
        <v>135</v>
      </c>
      <c r="D199" s="57" t="s">
        <v>8</v>
      </c>
      <c r="E199" s="159">
        <v>55</v>
      </c>
      <c r="F199" s="159">
        <v>54</v>
      </c>
      <c r="G199" s="171">
        <f t="shared" si="7"/>
        <v>0.9818181818181818</v>
      </c>
    </row>
    <row r="200" spans="1:7" s="67" customFormat="1" ht="25.5">
      <c r="A200" s="55"/>
      <c r="B200" s="56"/>
      <c r="C200" s="75" t="s">
        <v>116</v>
      </c>
      <c r="D200" s="57" t="s">
        <v>12</v>
      </c>
      <c r="E200" s="159">
        <v>95887</v>
      </c>
      <c r="F200" s="159">
        <v>95887</v>
      </c>
      <c r="G200" s="171">
        <f t="shared" si="7"/>
        <v>1</v>
      </c>
    </row>
    <row r="201" spans="1:7" s="67" customFormat="1" ht="12.75">
      <c r="A201" s="55"/>
      <c r="B201" s="56"/>
      <c r="C201" s="75"/>
      <c r="D201" s="57"/>
      <c r="E201" s="159"/>
      <c r="F201" s="159"/>
      <c r="G201" s="171"/>
    </row>
    <row r="202" spans="1:7" s="67" customFormat="1" ht="25.5">
      <c r="A202" s="58"/>
      <c r="B202" s="59" t="s">
        <v>148</v>
      </c>
      <c r="C202" s="76"/>
      <c r="D202" s="60" t="s">
        <v>95</v>
      </c>
      <c r="E202" s="160">
        <f>SUM(E203:E215)</f>
        <v>903530</v>
      </c>
      <c r="F202" s="160">
        <f>SUM(F203:F215)</f>
        <v>903477</v>
      </c>
      <c r="G202" s="172">
        <f aca="true" t="shared" si="8" ref="G202:G215">SUM(F202/E202)</f>
        <v>0.9999413411840227</v>
      </c>
    </row>
    <row r="203" spans="1:7" s="67" customFormat="1" ht="12.75">
      <c r="A203" s="55"/>
      <c r="B203" s="56"/>
      <c r="C203" s="75" t="s">
        <v>108</v>
      </c>
      <c r="D203" s="57" t="s">
        <v>5</v>
      </c>
      <c r="E203" s="159">
        <v>170295</v>
      </c>
      <c r="F203" s="159">
        <v>170291</v>
      </c>
      <c r="G203" s="171">
        <f t="shared" si="8"/>
        <v>0.9999765113479551</v>
      </c>
    </row>
    <row r="204" spans="1:7" s="67" customFormat="1" ht="12.75">
      <c r="A204" s="55"/>
      <c r="B204" s="56"/>
      <c r="C204" s="75" t="s">
        <v>109</v>
      </c>
      <c r="D204" s="57" t="s">
        <v>6</v>
      </c>
      <c r="E204" s="159">
        <v>13810</v>
      </c>
      <c r="F204" s="159">
        <v>13810</v>
      </c>
      <c r="G204" s="171">
        <f t="shared" si="8"/>
        <v>1</v>
      </c>
    </row>
    <row r="205" spans="1:7" s="67" customFormat="1" ht="12.75">
      <c r="A205" s="55"/>
      <c r="B205" s="56"/>
      <c r="C205" s="75" t="s">
        <v>114</v>
      </c>
      <c r="D205" s="57" t="s">
        <v>10</v>
      </c>
      <c r="E205" s="159">
        <v>33190</v>
      </c>
      <c r="F205" s="159">
        <v>33190</v>
      </c>
      <c r="G205" s="171">
        <f t="shared" si="8"/>
        <v>1</v>
      </c>
    </row>
    <row r="206" spans="1:7" s="67" customFormat="1" ht="12.75">
      <c r="A206" s="55"/>
      <c r="B206" s="56"/>
      <c r="C206" s="75" t="s">
        <v>115</v>
      </c>
      <c r="D206" s="57" t="s">
        <v>9</v>
      </c>
      <c r="E206" s="159">
        <v>4477</v>
      </c>
      <c r="F206" s="159">
        <v>4477</v>
      </c>
      <c r="G206" s="171">
        <f t="shared" si="8"/>
        <v>1</v>
      </c>
    </row>
    <row r="207" spans="1:7" s="67" customFormat="1" ht="12.75">
      <c r="A207" s="55"/>
      <c r="B207" s="56"/>
      <c r="C207" s="75" t="s">
        <v>112</v>
      </c>
      <c r="D207" s="57" t="s">
        <v>37</v>
      </c>
      <c r="E207" s="159">
        <v>346900</v>
      </c>
      <c r="F207" s="159">
        <v>346854</v>
      </c>
      <c r="G207" s="171">
        <f t="shared" si="8"/>
        <v>0.9998673969443643</v>
      </c>
    </row>
    <row r="208" spans="1:7" s="67" customFormat="1" ht="12.75">
      <c r="A208" s="55"/>
      <c r="B208" s="56"/>
      <c r="C208" s="75" t="s">
        <v>113</v>
      </c>
      <c r="D208" s="57" t="s">
        <v>38</v>
      </c>
      <c r="E208" s="159">
        <v>1386</v>
      </c>
      <c r="F208" s="159">
        <v>1385</v>
      </c>
      <c r="G208" s="171">
        <f t="shared" si="8"/>
        <v>0.9992784992784993</v>
      </c>
    </row>
    <row r="209" spans="1:7" s="67" customFormat="1" ht="12.75">
      <c r="A209" s="55"/>
      <c r="B209" s="56"/>
      <c r="C209" s="75" t="s">
        <v>104</v>
      </c>
      <c r="D209" s="57" t="s">
        <v>39</v>
      </c>
      <c r="E209" s="159">
        <v>13467</v>
      </c>
      <c r="F209" s="159">
        <v>13467</v>
      </c>
      <c r="G209" s="171">
        <f t="shared" si="8"/>
        <v>1</v>
      </c>
    </row>
    <row r="210" spans="1:7" s="67" customFormat="1" ht="12.75">
      <c r="A210" s="55"/>
      <c r="B210" s="56"/>
      <c r="C210" s="75" t="s">
        <v>133</v>
      </c>
      <c r="D210" s="57" t="s">
        <v>134</v>
      </c>
      <c r="E210" s="159">
        <v>45</v>
      </c>
      <c r="F210" s="159">
        <v>45</v>
      </c>
      <c r="G210" s="171">
        <f t="shared" si="8"/>
        <v>1</v>
      </c>
    </row>
    <row r="211" spans="1:7" s="67" customFormat="1" ht="12.75">
      <c r="A211" s="55"/>
      <c r="B211" s="56"/>
      <c r="C211" s="77">
        <v>4300</v>
      </c>
      <c r="D211" s="61" t="s">
        <v>40</v>
      </c>
      <c r="E211" s="159">
        <v>314801</v>
      </c>
      <c r="F211" s="159">
        <v>314800</v>
      </c>
      <c r="G211" s="171">
        <f t="shared" si="8"/>
        <v>0.9999968233900146</v>
      </c>
    </row>
    <row r="212" spans="1:7" s="67" customFormat="1" ht="12.75">
      <c r="A212" s="55"/>
      <c r="B212" s="56"/>
      <c r="C212" s="75" t="s">
        <v>131</v>
      </c>
      <c r="D212" s="57" t="s">
        <v>11</v>
      </c>
      <c r="E212" s="159">
        <v>140</v>
      </c>
      <c r="F212" s="159">
        <v>140</v>
      </c>
      <c r="G212" s="171">
        <f t="shared" si="8"/>
        <v>1</v>
      </c>
    </row>
    <row r="213" spans="1:7" s="67" customFormat="1" ht="12.75">
      <c r="A213" s="55"/>
      <c r="B213" s="56"/>
      <c r="C213" s="75" t="s">
        <v>135</v>
      </c>
      <c r="D213" s="57" t="s">
        <v>8</v>
      </c>
      <c r="E213" s="159">
        <v>418</v>
      </c>
      <c r="F213" s="159">
        <v>418</v>
      </c>
      <c r="G213" s="171">
        <f t="shared" si="8"/>
        <v>1</v>
      </c>
    </row>
    <row r="214" spans="1:7" s="67" customFormat="1" ht="25.5">
      <c r="A214" s="55"/>
      <c r="B214" s="56"/>
      <c r="C214" s="75" t="s">
        <v>116</v>
      </c>
      <c r="D214" s="57" t="s">
        <v>12</v>
      </c>
      <c r="E214" s="159">
        <v>4398</v>
      </c>
      <c r="F214" s="159">
        <v>4397</v>
      </c>
      <c r="G214" s="171">
        <f t="shared" si="8"/>
        <v>0.9997726239199636</v>
      </c>
    </row>
    <row r="215" spans="1:7" s="67" customFormat="1" ht="25.5">
      <c r="A215" s="55"/>
      <c r="B215" s="56"/>
      <c r="C215" s="75" t="s">
        <v>302</v>
      </c>
      <c r="D215" s="57" t="s">
        <v>296</v>
      </c>
      <c r="E215" s="159">
        <v>203</v>
      </c>
      <c r="F215" s="159">
        <v>203</v>
      </c>
      <c r="G215" s="171">
        <f t="shared" si="8"/>
        <v>1</v>
      </c>
    </row>
    <row r="216" spans="1:7" s="67" customFormat="1" ht="12.75">
      <c r="A216" s="55"/>
      <c r="B216" s="56"/>
      <c r="C216" s="75"/>
      <c r="D216" s="57"/>
      <c r="E216" s="159"/>
      <c r="F216" s="159"/>
      <c r="G216" s="171"/>
    </row>
    <row r="217" spans="1:7" s="67" customFormat="1" ht="12.75">
      <c r="A217" s="55"/>
      <c r="B217" s="76" t="s">
        <v>252</v>
      </c>
      <c r="C217" s="76"/>
      <c r="D217" s="60" t="s">
        <v>253</v>
      </c>
      <c r="E217" s="160">
        <f>SUM(E218:E218)</f>
        <v>30000</v>
      </c>
      <c r="F217" s="160">
        <f>SUM(F218:F218)</f>
        <v>30000</v>
      </c>
      <c r="G217" s="172">
        <f>SUM(F217/E217)</f>
        <v>1</v>
      </c>
    </row>
    <row r="218" spans="1:7" s="67" customFormat="1" ht="51">
      <c r="A218" s="55"/>
      <c r="B218" s="56"/>
      <c r="C218" s="77" t="s">
        <v>221</v>
      </c>
      <c r="D218" s="57" t="s">
        <v>222</v>
      </c>
      <c r="E218" s="159">
        <v>30000</v>
      </c>
      <c r="F218" s="159">
        <v>30000</v>
      </c>
      <c r="G218" s="171">
        <f>SUM(F218/E218)</f>
        <v>1</v>
      </c>
    </row>
    <row r="219" spans="1:7" s="67" customFormat="1" ht="12.75">
      <c r="A219" s="55"/>
      <c r="B219" s="56"/>
      <c r="C219" s="75"/>
      <c r="D219" s="57"/>
      <c r="E219" s="159"/>
      <c r="F219" s="159"/>
      <c r="G219" s="171"/>
    </row>
    <row r="220" spans="1:7" s="67" customFormat="1" ht="12.75">
      <c r="A220" s="55"/>
      <c r="B220" s="76">
        <v>80146</v>
      </c>
      <c r="C220" s="76"/>
      <c r="D220" s="60" t="s">
        <v>203</v>
      </c>
      <c r="E220" s="160">
        <f>SUM(E221:E221)</f>
        <v>28914</v>
      </c>
      <c r="F220" s="160">
        <f>SUM(F221:F221)</f>
        <v>28304</v>
      </c>
      <c r="G220" s="172">
        <f>SUM(F220/E220)</f>
        <v>0.9789029535864979</v>
      </c>
    </row>
    <row r="221" spans="1:7" s="67" customFormat="1" ht="12.75">
      <c r="A221" s="55"/>
      <c r="B221" s="56"/>
      <c r="C221" s="77">
        <v>4300</v>
      </c>
      <c r="D221" s="61" t="s">
        <v>40</v>
      </c>
      <c r="E221" s="159">
        <v>28914</v>
      </c>
      <c r="F221" s="159">
        <v>28304</v>
      </c>
      <c r="G221" s="171">
        <f>SUM(F221/E221)</f>
        <v>0.9789029535864979</v>
      </c>
    </row>
    <row r="222" spans="1:7" s="67" customFormat="1" ht="12.75">
      <c r="A222" s="55"/>
      <c r="B222" s="56"/>
      <c r="C222" s="77"/>
      <c r="D222" s="61"/>
      <c r="E222" s="159"/>
      <c r="F222" s="159"/>
      <c r="G222" s="171"/>
    </row>
    <row r="223" spans="1:7" s="67" customFormat="1" ht="12.75">
      <c r="A223" s="55"/>
      <c r="B223" s="76" t="s">
        <v>197</v>
      </c>
      <c r="C223" s="76"/>
      <c r="D223" s="60" t="s">
        <v>42</v>
      </c>
      <c r="E223" s="160">
        <f>SUM(E224:E225)</f>
        <v>20467</v>
      </c>
      <c r="F223" s="160">
        <f>SUM(F224:F225)</f>
        <v>20467</v>
      </c>
      <c r="G223" s="172">
        <f>SUM(F223/E223)</f>
        <v>1</v>
      </c>
    </row>
    <row r="224" spans="1:7" s="67" customFormat="1" ht="12.75">
      <c r="A224" s="55"/>
      <c r="B224" s="76"/>
      <c r="C224" s="75" t="s">
        <v>108</v>
      </c>
      <c r="D224" s="57" t="s">
        <v>5</v>
      </c>
      <c r="E224" s="159">
        <v>468</v>
      </c>
      <c r="F224" s="159">
        <v>468</v>
      </c>
      <c r="G224" s="171">
        <f>SUM(F224/E224)</f>
        <v>1</v>
      </c>
    </row>
    <row r="225" spans="1:7" s="67" customFormat="1" ht="25.5">
      <c r="A225" s="55"/>
      <c r="B225" s="56"/>
      <c r="C225" s="75" t="s">
        <v>116</v>
      </c>
      <c r="D225" s="57" t="s">
        <v>12</v>
      </c>
      <c r="E225" s="159">
        <v>19999</v>
      </c>
      <c r="F225" s="159">
        <v>19999</v>
      </c>
      <c r="G225" s="171">
        <f>SUM(F225/E225)</f>
        <v>1</v>
      </c>
    </row>
    <row r="226" spans="1:7" s="67" customFormat="1" ht="12.75">
      <c r="A226" s="55"/>
      <c r="B226" s="56"/>
      <c r="C226" s="75"/>
      <c r="D226" s="57"/>
      <c r="E226" s="159"/>
      <c r="F226" s="159"/>
      <c r="G226" s="171"/>
    </row>
    <row r="227" spans="1:7" s="67" customFormat="1" ht="12.75">
      <c r="A227" s="53" t="s">
        <v>149</v>
      </c>
      <c r="B227" s="54"/>
      <c r="C227" s="74"/>
      <c r="D227" s="54" t="s">
        <v>32</v>
      </c>
      <c r="E227" s="161">
        <f>SUM(E229)</f>
        <v>159800</v>
      </c>
      <c r="F227" s="161">
        <f>SUM(F229)</f>
        <v>159358</v>
      </c>
      <c r="G227" s="173">
        <f>SUM(F227/E227)</f>
        <v>0.9972340425531915</v>
      </c>
    </row>
    <row r="228" spans="1:7" s="67" customFormat="1" ht="12.75">
      <c r="A228" s="55"/>
      <c r="B228" s="56"/>
      <c r="C228" s="75"/>
      <c r="D228" s="57"/>
      <c r="E228" s="159"/>
      <c r="F228" s="159"/>
      <c r="G228" s="171"/>
    </row>
    <row r="229" spans="1:7" s="67" customFormat="1" ht="25.5">
      <c r="A229" s="58"/>
      <c r="B229" s="59" t="s">
        <v>187</v>
      </c>
      <c r="C229" s="76"/>
      <c r="D229" s="60" t="s">
        <v>217</v>
      </c>
      <c r="E229" s="160">
        <f>SUM(E230:E240)</f>
        <v>159800</v>
      </c>
      <c r="F229" s="160">
        <f>SUM(F230:F240)</f>
        <v>159358</v>
      </c>
      <c r="G229" s="172">
        <f aca="true" t="shared" si="9" ref="G229:G240">SUM(F229/E229)</f>
        <v>0.9972340425531915</v>
      </c>
    </row>
    <row r="230" spans="1:7" s="67" customFormat="1" ht="25.5">
      <c r="A230" s="55"/>
      <c r="B230" s="56"/>
      <c r="C230" s="75" t="s">
        <v>182</v>
      </c>
      <c r="D230" s="57" t="s">
        <v>293</v>
      </c>
      <c r="E230" s="159">
        <v>14000</v>
      </c>
      <c r="F230" s="159">
        <v>14000</v>
      </c>
      <c r="G230" s="171">
        <f t="shared" si="9"/>
        <v>1</v>
      </c>
    </row>
    <row r="231" spans="1:7" s="67" customFormat="1" ht="12.75">
      <c r="A231" s="55"/>
      <c r="B231" s="56"/>
      <c r="C231" s="75" t="s">
        <v>123</v>
      </c>
      <c r="D231" s="57" t="s">
        <v>124</v>
      </c>
      <c r="E231" s="159">
        <v>25316</v>
      </c>
      <c r="F231" s="159">
        <v>25299</v>
      </c>
      <c r="G231" s="171">
        <f t="shared" si="9"/>
        <v>0.9993284879127824</v>
      </c>
    </row>
    <row r="232" spans="1:7" s="67" customFormat="1" ht="12.75">
      <c r="A232" s="55"/>
      <c r="B232" s="56"/>
      <c r="C232" s="75" t="s">
        <v>108</v>
      </c>
      <c r="D232" s="57" t="s">
        <v>5</v>
      </c>
      <c r="E232" s="159">
        <v>15494</v>
      </c>
      <c r="F232" s="159">
        <v>15402</v>
      </c>
      <c r="G232" s="171">
        <f t="shared" si="9"/>
        <v>0.994062217632632</v>
      </c>
    </row>
    <row r="233" spans="1:7" s="67" customFormat="1" ht="12.75">
      <c r="A233" s="55"/>
      <c r="B233" s="56"/>
      <c r="C233" s="75" t="s">
        <v>109</v>
      </c>
      <c r="D233" s="57" t="s">
        <v>6</v>
      </c>
      <c r="E233" s="159">
        <v>1035</v>
      </c>
      <c r="F233" s="159">
        <v>1033</v>
      </c>
      <c r="G233" s="171">
        <f t="shared" si="9"/>
        <v>0.9980676328502416</v>
      </c>
    </row>
    <row r="234" spans="1:7" s="67" customFormat="1" ht="12.75">
      <c r="A234" s="55"/>
      <c r="B234" s="56"/>
      <c r="C234" s="75" t="s">
        <v>114</v>
      </c>
      <c r="D234" s="57" t="s">
        <v>10</v>
      </c>
      <c r="E234" s="159">
        <v>3635</v>
      </c>
      <c r="F234" s="159">
        <v>3587</v>
      </c>
      <c r="G234" s="171">
        <f t="shared" si="9"/>
        <v>0.9867950481430536</v>
      </c>
    </row>
    <row r="235" spans="1:7" s="67" customFormat="1" ht="12.75">
      <c r="A235" s="55"/>
      <c r="B235" s="56"/>
      <c r="C235" s="75" t="s">
        <v>115</v>
      </c>
      <c r="D235" s="57" t="s">
        <v>9</v>
      </c>
      <c r="E235" s="159">
        <v>731</v>
      </c>
      <c r="F235" s="159">
        <v>731</v>
      </c>
      <c r="G235" s="171">
        <f t="shared" si="9"/>
        <v>1</v>
      </c>
    </row>
    <row r="236" spans="1:7" s="67" customFormat="1" ht="12.75">
      <c r="A236" s="55"/>
      <c r="B236" s="56"/>
      <c r="C236" s="75" t="s">
        <v>112</v>
      </c>
      <c r="D236" s="57" t="s">
        <v>37</v>
      </c>
      <c r="E236" s="159">
        <v>53687</v>
      </c>
      <c r="F236" s="159">
        <v>53500</v>
      </c>
      <c r="G236" s="171">
        <f t="shared" si="9"/>
        <v>0.9965168476539944</v>
      </c>
    </row>
    <row r="237" spans="1:7" s="67" customFormat="1" ht="12.75">
      <c r="A237" s="55"/>
      <c r="B237" s="56"/>
      <c r="C237" s="75" t="s">
        <v>113</v>
      </c>
      <c r="D237" s="57" t="s">
        <v>38</v>
      </c>
      <c r="E237" s="159">
        <v>5700</v>
      </c>
      <c r="F237" s="159">
        <v>5700</v>
      </c>
      <c r="G237" s="171">
        <f t="shared" si="9"/>
        <v>1</v>
      </c>
    </row>
    <row r="238" spans="1:7" s="67" customFormat="1" ht="12.75">
      <c r="A238" s="55"/>
      <c r="B238" s="56"/>
      <c r="C238" s="77">
        <v>4300</v>
      </c>
      <c r="D238" s="61" t="s">
        <v>40</v>
      </c>
      <c r="E238" s="159">
        <v>38630</v>
      </c>
      <c r="F238" s="159">
        <v>38630</v>
      </c>
      <c r="G238" s="171">
        <f t="shared" si="9"/>
        <v>1</v>
      </c>
    </row>
    <row r="239" spans="1:7" s="67" customFormat="1" ht="12.75">
      <c r="A239" s="55"/>
      <c r="B239" s="56"/>
      <c r="C239" s="75" t="s">
        <v>135</v>
      </c>
      <c r="D239" s="57" t="s">
        <v>8</v>
      </c>
      <c r="E239" s="159">
        <v>272</v>
      </c>
      <c r="F239" s="159">
        <v>176</v>
      </c>
      <c r="G239" s="171">
        <f t="shared" si="9"/>
        <v>0.6470588235294118</v>
      </c>
    </row>
    <row r="240" spans="1:7" s="67" customFormat="1" ht="25.5">
      <c r="A240" s="55"/>
      <c r="B240" s="56"/>
      <c r="C240" s="75" t="s">
        <v>116</v>
      </c>
      <c r="D240" s="57" t="s">
        <v>12</v>
      </c>
      <c r="E240" s="159">
        <v>1300</v>
      </c>
      <c r="F240" s="159">
        <v>1300</v>
      </c>
      <c r="G240" s="171">
        <f t="shared" si="9"/>
        <v>1</v>
      </c>
    </row>
    <row r="241" spans="1:7" s="67" customFormat="1" ht="12.75">
      <c r="A241" s="55"/>
      <c r="B241" s="56"/>
      <c r="C241" s="75"/>
      <c r="D241" s="57"/>
      <c r="E241" s="159"/>
      <c r="F241" s="159"/>
      <c r="G241" s="171"/>
    </row>
    <row r="242" spans="1:7" s="67" customFormat="1" ht="12.75">
      <c r="A242" s="53" t="s">
        <v>150</v>
      </c>
      <c r="B242" s="54"/>
      <c r="C242" s="74"/>
      <c r="D242" s="54" t="s">
        <v>23</v>
      </c>
      <c r="E242" s="161">
        <f>SUM(E244,E247,E251,E254,E257,E272,E275)</f>
        <v>5373492</v>
      </c>
      <c r="F242" s="161">
        <f>SUM(F244,F247,F251,F254,F257,F272,F275)</f>
        <v>5350982</v>
      </c>
      <c r="G242" s="173">
        <f>SUM(F242/E242)</f>
        <v>0.9958109177421312</v>
      </c>
    </row>
    <row r="243" spans="1:7" s="67" customFormat="1" ht="12.75">
      <c r="A243" s="55"/>
      <c r="B243" s="56"/>
      <c r="C243" s="75"/>
      <c r="D243" s="57"/>
      <c r="E243" s="159"/>
      <c r="F243" s="159"/>
      <c r="G243" s="171"/>
    </row>
    <row r="244" spans="1:7" s="67" customFormat="1" ht="38.25">
      <c r="A244" s="55"/>
      <c r="B244" s="8">
        <v>85313</v>
      </c>
      <c r="C244" s="9"/>
      <c r="D244" s="21" t="s">
        <v>206</v>
      </c>
      <c r="E244" s="141">
        <f>SUM(E245)</f>
        <v>59300</v>
      </c>
      <c r="F244" s="141">
        <f>SUM(F245)</f>
        <v>59300</v>
      </c>
      <c r="G244" s="150">
        <f>SUM(F244/E244)</f>
        <v>1</v>
      </c>
    </row>
    <row r="245" spans="1:7" s="67" customFormat="1" ht="12.75">
      <c r="A245" s="55"/>
      <c r="B245" s="16"/>
      <c r="C245" s="75" t="s">
        <v>193</v>
      </c>
      <c r="D245" s="57" t="s">
        <v>218</v>
      </c>
      <c r="E245" s="142">
        <v>59300</v>
      </c>
      <c r="F245" s="142">
        <v>59300</v>
      </c>
      <c r="G245" s="151">
        <f>SUM(F245/E245)</f>
        <v>1</v>
      </c>
    </row>
    <row r="246" spans="1:7" s="67" customFormat="1" ht="12.75">
      <c r="A246" s="55"/>
      <c r="B246" s="56"/>
      <c r="C246" s="75"/>
      <c r="D246" s="57"/>
      <c r="E246" s="159"/>
      <c r="F246" s="159"/>
      <c r="G246" s="171"/>
    </row>
    <row r="247" spans="1:7" s="66" customFormat="1" ht="25.5">
      <c r="A247" s="58"/>
      <c r="B247" s="59" t="s">
        <v>151</v>
      </c>
      <c r="C247" s="76"/>
      <c r="D247" s="60" t="s">
        <v>204</v>
      </c>
      <c r="E247" s="160">
        <f>SUM(E248:E249)</f>
        <v>1767996</v>
      </c>
      <c r="F247" s="160">
        <f>SUM(F248:F249)</f>
        <v>1764521</v>
      </c>
      <c r="G247" s="172">
        <f>SUM(F247/E247)</f>
        <v>0.9980344978156059</v>
      </c>
    </row>
    <row r="248" spans="1:7" s="67" customFormat="1" ht="12.75">
      <c r="A248" s="55"/>
      <c r="B248" s="56"/>
      <c r="C248" s="75" t="s">
        <v>152</v>
      </c>
      <c r="D248" s="57" t="s">
        <v>153</v>
      </c>
      <c r="E248" s="159">
        <v>1608249.8</v>
      </c>
      <c r="F248" s="159">
        <v>1604775</v>
      </c>
      <c r="G248" s="171">
        <f>SUM(F248/E248)</f>
        <v>0.9978393903733114</v>
      </c>
    </row>
    <row r="249" spans="1:7" s="67" customFormat="1" ht="12.75">
      <c r="A249" s="55"/>
      <c r="B249" s="56"/>
      <c r="C249" s="75" t="s">
        <v>114</v>
      </c>
      <c r="D249" s="57" t="s">
        <v>10</v>
      </c>
      <c r="E249" s="159">
        <v>159746.2</v>
      </c>
      <c r="F249" s="159">
        <v>159746</v>
      </c>
      <c r="G249" s="171">
        <f>SUM(F249/E249)</f>
        <v>0.9999987480140372</v>
      </c>
    </row>
    <row r="250" spans="1:7" s="67" customFormat="1" ht="12.75">
      <c r="A250" s="55"/>
      <c r="B250" s="56"/>
      <c r="C250" s="75"/>
      <c r="D250" s="57"/>
      <c r="E250" s="159"/>
      <c r="F250" s="159"/>
      <c r="G250" s="171"/>
    </row>
    <row r="251" spans="1:7" s="67" customFormat="1" ht="25.5">
      <c r="A251" s="58"/>
      <c r="B251" s="59" t="s">
        <v>155</v>
      </c>
      <c r="C251" s="76"/>
      <c r="D251" s="60" t="s">
        <v>96</v>
      </c>
      <c r="E251" s="160">
        <f>SUM(E252)</f>
        <v>2621000</v>
      </c>
      <c r="F251" s="160">
        <f>SUM(F252)</f>
        <v>2620184</v>
      </c>
      <c r="G251" s="172">
        <f>SUM(F251/E251)</f>
        <v>0.9996886684471575</v>
      </c>
    </row>
    <row r="252" spans="1:7" s="67" customFormat="1" ht="12.75">
      <c r="A252" s="63"/>
      <c r="B252" s="56"/>
      <c r="C252" s="75" t="s">
        <v>152</v>
      </c>
      <c r="D252" s="57" t="s">
        <v>153</v>
      </c>
      <c r="E252" s="159">
        <v>2621000</v>
      </c>
      <c r="F252" s="159">
        <v>2620184</v>
      </c>
      <c r="G252" s="171">
        <f>SUM(F252/E252)</f>
        <v>0.9996886684471575</v>
      </c>
    </row>
    <row r="253" spans="1:7" s="67" customFormat="1" ht="12.75">
      <c r="A253" s="63"/>
      <c r="B253" s="56"/>
      <c r="C253" s="75"/>
      <c r="D253" s="57"/>
      <c r="E253" s="159"/>
      <c r="F253" s="159"/>
      <c r="G253" s="171"/>
    </row>
    <row r="254" spans="1:7" s="67" customFormat="1" ht="25.5">
      <c r="A254" s="58"/>
      <c r="B254" s="59" t="s">
        <v>156</v>
      </c>
      <c r="C254" s="76"/>
      <c r="D254" s="60" t="s">
        <v>97</v>
      </c>
      <c r="E254" s="160">
        <f>SUM(E255)</f>
        <v>25000</v>
      </c>
      <c r="F254" s="160">
        <f>SUM(F255)</f>
        <v>25000</v>
      </c>
      <c r="G254" s="172">
        <f>SUM(F254/E254)</f>
        <v>1</v>
      </c>
    </row>
    <row r="255" spans="1:7" s="67" customFormat="1" ht="12.75">
      <c r="A255" s="55"/>
      <c r="B255" s="56"/>
      <c r="C255" s="75" t="s">
        <v>152</v>
      </c>
      <c r="D255" s="57" t="s">
        <v>153</v>
      </c>
      <c r="E255" s="159">
        <v>25000</v>
      </c>
      <c r="F255" s="159">
        <v>25000</v>
      </c>
      <c r="G255" s="171">
        <f>SUM(F255/E255)</f>
        <v>1</v>
      </c>
    </row>
    <row r="256" spans="1:7" s="67" customFormat="1" ht="12.75">
      <c r="A256" s="55"/>
      <c r="B256" s="56"/>
      <c r="C256" s="75"/>
      <c r="D256" s="57"/>
      <c r="E256" s="159"/>
      <c r="F256" s="159"/>
      <c r="G256" s="171"/>
    </row>
    <row r="257" spans="1:7" s="67" customFormat="1" ht="25.5">
      <c r="A257" s="58"/>
      <c r="B257" s="59" t="s">
        <v>154</v>
      </c>
      <c r="C257" s="76"/>
      <c r="D257" s="60" t="s">
        <v>98</v>
      </c>
      <c r="E257" s="160">
        <f>SUM(E258:E270)</f>
        <v>621381</v>
      </c>
      <c r="F257" s="160">
        <f>SUM(F258:F270)</f>
        <v>603225</v>
      </c>
      <c r="G257" s="172">
        <f aca="true" t="shared" si="10" ref="G257:G270">SUM(F257/E257)</f>
        <v>0.9707812115272273</v>
      </c>
    </row>
    <row r="258" spans="1:7" s="67" customFormat="1" ht="25.5">
      <c r="A258" s="55"/>
      <c r="B258" s="56"/>
      <c r="C258" s="75" t="s">
        <v>110</v>
      </c>
      <c r="D258" s="57" t="s">
        <v>111</v>
      </c>
      <c r="E258" s="159">
        <v>6670</v>
      </c>
      <c r="F258" s="159">
        <v>4664</v>
      </c>
      <c r="G258" s="171">
        <f t="shared" si="10"/>
        <v>0.6992503748125937</v>
      </c>
    </row>
    <row r="259" spans="1:7" s="67" customFormat="1" ht="12.75">
      <c r="A259" s="55"/>
      <c r="B259" s="56"/>
      <c r="C259" s="75" t="s">
        <v>108</v>
      </c>
      <c r="D259" s="57" t="s">
        <v>5</v>
      </c>
      <c r="E259" s="159">
        <v>458000</v>
      </c>
      <c r="F259" s="159">
        <v>445397</v>
      </c>
      <c r="G259" s="171">
        <f t="shared" si="10"/>
        <v>0.9724825327510918</v>
      </c>
    </row>
    <row r="260" spans="1:7" s="67" customFormat="1" ht="12.75">
      <c r="A260" s="55"/>
      <c r="B260" s="56"/>
      <c r="C260" s="75" t="s">
        <v>109</v>
      </c>
      <c r="D260" s="57" t="s">
        <v>6</v>
      </c>
      <c r="E260" s="159">
        <v>22300</v>
      </c>
      <c r="F260" s="159">
        <v>22281</v>
      </c>
      <c r="G260" s="171">
        <f t="shared" si="10"/>
        <v>0.9991479820627802</v>
      </c>
    </row>
    <row r="261" spans="1:7" s="66" customFormat="1" ht="12.75">
      <c r="A261" s="55"/>
      <c r="B261" s="56"/>
      <c r="C261" s="75" t="s">
        <v>114</v>
      </c>
      <c r="D261" s="57" t="s">
        <v>10</v>
      </c>
      <c r="E261" s="159">
        <v>66000</v>
      </c>
      <c r="F261" s="159">
        <v>65688</v>
      </c>
      <c r="G261" s="171">
        <f t="shared" si="10"/>
        <v>0.9952727272727273</v>
      </c>
    </row>
    <row r="262" spans="1:7" s="67" customFormat="1" ht="12.75">
      <c r="A262" s="55"/>
      <c r="B262" s="56"/>
      <c r="C262" s="75" t="s">
        <v>115</v>
      </c>
      <c r="D262" s="57" t="s">
        <v>9</v>
      </c>
      <c r="E262" s="159">
        <v>11581</v>
      </c>
      <c r="F262" s="159">
        <v>11580</v>
      </c>
      <c r="G262" s="171">
        <f t="shared" si="10"/>
        <v>0.9999136516708401</v>
      </c>
    </row>
    <row r="263" spans="1:7" s="67" customFormat="1" ht="12.75">
      <c r="A263" s="55"/>
      <c r="B263" s="56"/>
      <c r="C263" s="75" t="s">
        <v>112</v>
      </c>
      <c r="D263" s="57" t="s">
        <v>37</v>
      </c>
      <c r="E263" s="159">
        <v>18530</v>
      </c>
      <c r="F263" s="159">
        <v>18522</v>
      </c>
      <c r="G263" s="171">
        <f t="shared" si="10"/>
        <v>0.999568267674042</v>
      </c>
    </row>
    <row r="264" spans="1:7" s="67" customFormat="1" ht="12.75">
      <c r="A264" s="55"/>
      <c r="B264" s="56"/>
      <c r="C264" s="75" t="s">
        <v>113</v>
      </c>
      <c r="D264" s="57" t="s">
        <v>38</v>
      </c>
      <c r="E264" s="159">
        <v>3000</v>
      </c>
      <c r="F264" s="159">
        <v>2473</v>
      </c>
      <c r="G264" s="171">
        <f t="shared" si="10"/>
        <v>0.8243333333333334</v>
      </c>
    </row>
    <row r="265" spans="1:7" s="67" customFormat="1" ht="12.75">
      <c r="A265" s="55"/>
      <c r="B265" s="56"/>
      <c r="C265" s="75" t="s">
        <v>133</v>
      </c>
      <c r="D265" s="57" t="s">
        <v>134</v>
      </c>
      <c r="E265" s="159">
        <v>400</v>
      </c>
      <c r="F265" s="159">
        <v>395</v>
      </c>
      <c r="G265" s="171">
        <f t="shared" si="10"/>
        <v>0.9875</v>
      </c>
    </row>
    <row r="266" spans="1:7" s="67" customFormat="1" ht="12.75">
      <c r="A266" s="55"/>
      <c r="B266" s="56"/>
      <c r="C266" s="77">
        <v>4300</v>
      </c>
      <c r="D266" s="61" t="s">
        <v>40</v>
      </c>
      <c r="E266" s="159">
        <v>11500</v>
      </c>
      <c r="F266" s="159">
        <v>9228</v>
      </c>
      <c r="G266" s="171">
        <f t="shared" si="10"/>
        <v>0.8024347826086956</v>
      </c>
    </row>
    <row r="267" spans="1:7" s="67" customFormat="1" ht="12.75">
      <c r="A267" s="55"/>
      <c r="B267" s="56"/>
      <c r="C267" s="75" t="s">
        <v>131</v>
      </c>
      <c r="D267" s="57" t="s">
        <v>11</v>
      </c>
      <c r="E267" s="159">
        <v>300</v>
      </c>
      <c r="F267" s="159">
        <v>148</v>
      </c>
      <c r="G267" s="171">
        <f t="shared" si="10"/>
        <v>0.49333333333333335</v>
      </c>
    </row>
    <row r="268" spans="1:7" s="67" customFormat="1" ht="12.75">
      <c r="A268" s="55"/>
      <c r="B268" s="56"/>
      <c r="C268" s="75" t="s">
        <v>135</v>
      </c>
      <c r="D268" s="57" t="s">
        <v>8</v>
      </c>
      <c r="E268" s="159">
        <v>3000</v>
      </c>
      <c r="F268" s="159">
        <v>2825</v>
      </c>
      <c r="G268" s="171">
        <f t="shared" si="10"/>
        <v>0.9416666666666667</v>
      </c>
    </row>
    <row r="269" spans="1:7" s="67" customFormat="1" ht="25.5">
      <c r="A269" s="55"/>
      <c r="B269" s="56"/>
      <c r="C269" s="75" t="s">
        <v>116</v>
      </c>
      <c r="D269" s="57" t="s">
        <v>12</v>
      </c>
      <c r="E269" s="159">
        <v>20000</v>
      </c>
      <c r="F269" s="159">
        <v>20000</v>
      </c>
      <c r="G269" s="171">
        <f t="shared" si="10"/>
        <v>1</v>
      </c>
    </row>
    <row r="270" spans="1:7" s="67" customFormat="1" ht="25.5">
      <c r="A270" s="55"/>
      <c r="B270" s="56"/>
      <c r="C270" s="75" t="s">
        <v>302</v>
      </c>
      <c r="D270" s="57" t="s">
        <v>296</v>
      </c>
      <c r="E270" s="159">
        <v>100</v>
      </c>
      <c r="F270" s="159">
        <v>24</v>
      </c>
      <c r="G270" s="171">
        <f t="shared" si="10"/>
        <v>0.24</v>
      </c>
    </row>
    <row r="271" spans="1:7" s="67" customFormat="1" ht="12.75">
      <c r="A271" s="55"/>
      <c r="B271" s="56"/>
      <c r="C271" s="75"/>
      <c r="D271" s="57"/>
      <c r="E271" s="159"/>
      <c r="F271" s="159"/>
      <c r="G271" s="171"/>
    </row>
    <row r="272" spans="1:7" s="67" customFormat="1" ht="12.75">
      <c r="A272" s="55"/>
      <c r="B272" s="8">
        <v>85378</v>
      </c>
      <c r="C272" s="9"/>
      <c r="D272" s="21" t="s">
        <v>288</v>
      </c>
      <c r="E272" s="160">
        <f>SUM(E273)</f>
        <v>20000</v>
      </c>
      <c r="F272" s="160">
        <f>SUM(F273)</f>
        <v>20000</v>
      </c>
      <c r="G272" s="172">
        <f>SUM(F272/E272)</f>
        <v>1</v>
      </c>
    </row>
    <row r="273" spans="1:7" s="67" customFormat="1" ht="12.75">
      <c r="A273" s="55"/>
      <c r="B273" s="56"/>
      <c r="C273" s="77">
        <v>4300</v>
      </c>
      <c r="D273" s="61" t="s">
        <v>40</v>
      </c>
      <c r="E273" s="159">
        <v>20000</v>
      </c>
      <c r="F273" s="159">
        <v>20000</v>
      </c>
      <c r="G273" s="171">
        <f>SUM(F273/E273)</f>
        <v>1</v>
      </c>
    </row>
    <row r="274" spans="1:7" s="67" customFormat="1" ht="12.75">
      <c r="A274" s="55"/>
      <c r="B274" s="56"/>
      <c r="C274" s="75"/>
      <c r="D274" s="57"/>
      <c r="E274" s="159"/>
      <c r="F274" s="159"/>
      <c r="G274" s="171"/>
    </row>
    <row r="275" spans="1:7" s="67" customFormat="1" ht="25.5">
      <c r="A275" s="58"/>
      <c r="B275" s="59" t="s">
        <v>157</v>
      </c>
      <c r="C275" s="76"/>
      <c r="D275" s="60" t="s">
        <v>42</v>
      </c>
      <c r="E275" s="160">
        <f>SUM(E276:E278)</f>
        <v>258815</v>
      </c>
      <c r="F275" s="160">
        <f>SUM(F276:F278)</f>
        <v>258752</v>
      </c>
      <c r="G275" s="172">
        <f>SUM(F275/E275)</f>
        <v>0.9997565828873906</v>
      </c>
    </row>
    <row r="276" spans="1:7" s="67" customFormat="1" ht="12.75">
      <c r="A276" s="55"/>
      <c r="B276" s="56"/>
      <c r="C276" s="75" t="s">
        <v>152</v>
      </c>
      <c r="D276" s="57" t="s">
        <v>153</v>
      </c>
      <c r="E276" s="159">
        <v>210150</v>
      </c>
      <c r="F276" s="159">
        <v>210150</v>
      </c>
      <c r="G276" s="171">
        <f>SUM(F276/E276)</f>
        <v>1</v>
      </c>
    </row>
    <row r="277" spans="1:7" s="67" customFormat="1" ht="12.75">
      <c r="A277" s="55"/>
      <c r="B277" s="56"/>
      <c r="C277" s="75" t="s">
        <v>112</v>
      </c>
      <c r="D277" s="57" t="s">
        <v>37</v>
      </c>
      <c r="E277" s="159">
        <v>15000</v>
      </c>
      <c r="F277" s="159">
        <v>14937</v>
      </c>
      <c r="G277" s="171">
        <f>SUM(F277/E277)</f>
        <v>0.9958</v>
      </c>
    </row>
    <row r="278" spans="1:7" s="67" customFormat="1" ht="12.75">
      <c r="A278" s="55"/>
      <c r="B278" s="56"/>
      <c r="C278" s="77">
        <v>4300</v>
      </c>
      <c r="D278" s="61" t="s">
        <v>40</v>
      </c>
      <c r="E278" s="159">
        <v>33665</v>
      </c>
      <c r="F278" s="159">
        <v>33665</v>
      </c>
      <c r="G278" s="171">
        <f>SUM(F278/E278)</f>
        <v>1</v>
      </c>
    </row>
    <row r="279" spans="1:7" s="67" customFormat="1" ht="12.75">
      <c r="A279" s="55"/>
      <c r="B279" s="56"/>
      <c r="C279" s="75"/>
      <c r="D279" s="57"/>
      <c r="E279" s="159"/>
      <c r="F279" s="159"/>
      <c r="G279" s="171"/>
    </row>
    <row r="280" spans="1:7" s="67" customFormat="1" ht="12.75">
      <c r="A280" s="53" t="s">
        <v>99</v>
      </c>
      <c r="B280" s="54"/>
      <c r="C280" s="74"/>
      <c r="D280" s="54" t="s">
        <v>33</v>
      </c>
      <c r="E280" s="161">
        <f>SUM(E282,E289,E294)</f>
        <v>1431364</v>
      </c>
      <c r="F280" s="161">
        <f>SUM(F282,F289,F294)</f>
        <v>1431098</v>
      </c>
      <c r="G280" s="173">
        <f>SUM(F280/E280)</f>
        <v>0.9998141632736327</v>
      </c>
    </row>
    <row r="281" spans="1:7" s="67" customFormat="1" ht="12.75">
      <c r="A281" s="55"/>
      <c r="B281" s="56"/>
      <c r="C281" s="75"/>
      <c r="D281" s="57"/>
      <c r="E281" s="159"/>
      <c r="F281" s="159"/>
      <c r="G281" s="171"/>
    </row>
    <row r="282" spans="1:7" s="67" customFormat="1" ht="25.5">
      <c r="A282" s="58"/>
      <c r="B282" s="59" t="s">
        <v>158</v>
      </c>
      <c r="C282" s="76"/>
      <c r="D282" s="60" t="s">
        <v>159</v>
      </c>
      <c r="E282" s="160">
        <f>SUM(E283:E287)</f>
        <v>408535</v>
      </c>
      <c r="F282" s="160">
        <f>SUM(F283:F287)</f>
        <v>408278</v>
      </c>
      <c r="G282" s="172">
        <f aca="true" t="shared" si="11" ref="G282:G287">SUM(F282/E282)</f>
        <v>0.9993709229319397</v>
      </c>
    </row>
    <row r="283" spans="1:7" s="67" customFormat="1" ht="12.75">
      <c r="A283" s="55"/>
      <c r="B283" s="56"/>
      <c r="C283" s="75" t="s">
        <v>108</v>
      </c>
      <c r="D283" s="57" t="s">
        <v>5</v>
      </c>
      <c r="E283" s="159">
        <v>304155</v>
      </c>
      <c r="F283" s="159">
        <v>304119</v>
      </c>
      <c r="G283" s="171">
        <f t="shared" si="11"/>
        <v>0.9998816392957538</v>
      </c>
    </row>
    <row r="284" spans="1:7" s="67" customFormat="1" ht="12.75">
      <c r="A284" s="55"/>
      <c r="B284" s="56"/>
      <c r="C284" s="75" t="s">
        <v>109</v>
      </c>
      <c r="D284" s="57" t="s">
        <v>6</v>
      </c>
      <c r="E284" s="159">
        <v>23550</v>
      </c>
      <c r="F284" s="159">
        <v>23538</v>
      </c>
      <c r="G284" s="171">
        <f t="shared" si="11"/>
        <v>0.9994904458598726</v>
      </c>
    </row>
    <row r="285" spans="1:7" s="67" customFormat="1" ht="12.75">
      <c r="A285" s="55"/>
      <c r="B285" s="56"/>
      <c r="C285" s="75" t="s">
        <v>114</v>
      </c>
      <c r="D285" s="57" t="s">
        <v>10</v>
      </c>
      <c r="E285" s="159">
        <v>56338</v>
      </c>
      <c r="F285" s="159">
        <v>56334</v>
      </c>
      <c r="G285" s="171">
        <f t="shared" si="11"/>
        <v>0.9999289999645</v>
      </c>
    </row>
    <row r="286" spans="1:7" s="67" customFormat="1" ht="12.75">
      <c r="A286" s="55"/>
      <c r="B286" s="56"/>
      <c r="C286" s="75" t="s">
        <v>115</v>
      </c>
      <c r="D286" s="57" t="s">
        <v>9</v>
      </c>
      <c r="E286" s="159">
        <v>7741</v>
      </c>
      <c r="F286" s="159">
        <v>7537</v>
      </c>
      <c r="G286" s="171">
        <f t="shared" si="11"/>
        <v>0.9736468156568919</v>
      </c>
    </row>
    <row r="287" spans="1:7" s="67" customFormat="1" ht="25.5">
      <c r="A287" s="55"/>
      <c r="B287" s="56"/>
      <c r="C287" s="75" t="s">
        <v>116</v>
      </c>
      <c r="D287" s="57" t="s">
        <v>12</v>
      </c>
      <c r="E287" s="159">
        <v>16751</v>
      </c>
      <c r="F287" s="159">
        <v>16750</v>
      </c>
      <c r="G287" s="171">
        <f t="shared" si="11"/>
        <v>0.9999403020715181</v>
      </c>
    </row>
    <row r="288" spans="1:7" s="67" customFormat="1" ht="12.75">
      <c r="A288" s="55"/>
      <c r="B288" s="56"/>
      <c r="C288" s="75"/>
      <c r="D288" s="57"/>
      <c r="E288" s="159"/>
      <c r="F288" s="159"/>
      <c r="G288" s="171"/>
    </row>
    <row r="289" spans="1:7" s="67" customFormat="1" ht="25.5">
      <c r="A289" s="58"/>
      <c r="B289" s="59" t="s">
        <v>160</v>
      </c>
      <c r="C289" s="105"/>
      <c r="D289" s="60" t="s">
        <v>198</v>
      </c>
      <c r="E289" s="160">
        <f>SUM(E290)</f>
        <v>1003301</v>
      </c>
      <c r="F289" s="160">
        <f>SUM(F290)</f>
        <v>1003301</v>
      </c>
      <c r="G289" s="172">
        <f>SUM(F289/E289)</f>
        <v>1</v>
      </c>
    </row>
    <row r="290" spans="1:7" s="67" customFormat="1" ht="25.5">
      <c r="A290" s="58"/>
      <c r="B290" s="59"/>
      <c r="C290" s="76" t="s">
        <v>164</v>
      </c>
      <c r="D290" s="57" t="s">
        <v>165</v>
      </c>
      <c r="E290" s="160">
        <f>SUM(E291,E292)</f>
        <v>1003301</v>
      </c>
      <c r="F290" s="160">
        <f>SUM(F291,F292)</f>
        <v>1003301</v>
      </c>
      <c r="G290" s="172">
        <f>SUM(F290/E290)</f>
        <v>1</v>
      </c>
    </row>
    <row r="291" spans="1:7" s="67" customFormat="1" ht="12.75">
      <c r="A291" s="55"/>
      <c r="B291" s="56"/>
      <c r="C291" s="75" t="s">
        <v>4</v>
      </c>
      <c r="D291" s="57" t="s">
        <v>247</v>
      </c>
      <c r="E291" s="159">
        <v>688099</v>
      </c>
      <c r="F291" s="159">
        <v>688099</v>
      </c>
      <c r="G291" s="171">
        <f>SUM(F291/E291)</f>
        <v>1</v>
      </c>
    </row>
    <row r="292" spans="1:7" s="67" customFormat="1" ht="12.75">
      <c r="A292" s="55"/>
      <c r="B292" s="56"/>
      <c r="C292" s="75" t="s">
        <v>4</v>
      </c>
      <c r="D292" s="57" t="s">
        <v>248</v>
      </c>
      <c r="E292" s="159">
        <v>315202</v>
      </c>
      <c r="F292" s="159">
        <v>315202</v>
      </c>
      <c r="G292" s="171">
        <f>SUM(F292/E292)</f>
        <v>1</v>
      </c>
    </row>
    <row r="293" spans="1:7" s="67" customFormat="1" ht="25.5" customHeight="1">
      <c r="A293" s="55"/>
      <c r="B293" s="56"/>
      <c r="C293" s="75"/>
      <c r="D293" s="57"/>
      <c r="E293" s="159"/>
      <c r="F293" s="159"/>
      <c r="G293" s="171"/>
    </row>
    <row r="294" spans="1:7" s="67" customFormat="1" ht="25.5">
      <c r="A294" s="58"/>
      <c r="B294" s="59" t="s">
        <v>161</v>
      </c>
      <c r="C294" s="76"/>
      <c r="D294" s="60" t="s">
        <v>42</v>
      </c>
      <c r="E294" s="160">
        <f>SUM(E295:E298)</f>
        <v>19528</v>
      </c>
      <c r="F294" s="160">
        <f>SUM(F295:F298)</f>
        <v>19519</v>
      </c>
      <c r="G294" s="172">
        <f>SUM(F294/E294)</f>
        <v>0.9995391233101188</v>
      </c>
    </row>
    <row r="295" spans="1:7" s="67" customFormat="1" ht="12.75">
      <c r="A295" s="55"/>
      <c r="B295" s="56"/>
      <c r="C295" s="75" t="s">
        <v>112</v>
      </c>
      <c r="D295" s="57" t="s">
        <v>37</v>
      </c>
      <c r="E295" s="159">
        <v>4150</v>
      </c>
      <c r="F295" s="159">
        <v>4142</v>
      </c>
      <c r="G295" s="171">
        <f>SUM(F295/E295)</f>
        <v>0.9980722891566265</v>
      </c>
    </row>
    <row r="296" spans="1:7" s="67" customFormat="1" ht="25.5">
      <c r="A296" s="55"/>
      <c r="B296" s="56"/>
      <c r="C296" s="75" t="s">
        <v>145</v>
      </c>
      <c r="D296" s="57" t="s">
        <v>146</v>
      </c>
      <c r="E296" s="159">
        <v>2000</v>
      </c>
      <c r="F296" s="159">
        <v>2000</v>
      </c>
      <c r="G296" s="171">
        <f>SUM(F296/E296)</f>
        <v>1</v>
      </c>
    </row>
    <row r="297" spans="1:7" s="67" customFormat="1" ht="12.75">
      <c r="A297" s="55"/>
      <c r="B297" s="56"/>
      <c r="C297" s="75" t="s">
        <v>162</v>
      </c>
      <c r="D297" s="57" t="s">
        <v>40</v>
      </c>
      <c r="E297" s="159">
        <v>9054</v>
      </c>
      <c r="F297" s="159">
        <v>9053</v>
      </c>
      <c r="G297" s="171">
        <f>SUM(F297/E297)</f>
        <v>0.9998895515794124</v>
      </c>
    </row>
    <row r="298" spans="1:7" s="67" customFormat="1" ht="25.5">
      <c r="A298" s="55"/>
      <c r="B298" s="56"/>
      <c r="C298" s="75" t="s">
        <v>116</v>
      </c>
      <c r="D298" s="57" t="s">
        <v>12</v>
      </c>
      <c r="E298" s="159">
        <v>4324</v>
      </c>
      <c r="F298" s="159">
        <v>4324</v>
      </c>
      <c r="G298" s="171">
        <f>SUM(F298/E298)</f>
        <v>1</v>
      </c>
    </row>
    <row r="299" spans="1:7" s="67" customFormat="1" ht="12.75">
      <c r="A299" s="55"/>
      <c r="B299" s="56"/>
      <c r="C299" s="75"/>
      <c r="D299" s="57"/>
      <c r="E299" s="159"/>
      <c r="F299" s="159"/>
      <c r="G299" s="171"/>
    </row>
    <row r="300" spans="1:7" s="66" customFormat="1" ht="25.5">
      <c r="A300" s="53" t="s">
        <v>163</v>
      </c>
      <c r="B300" s="54"/>
      <c r="C300" s="74"/>
      <c r="D300" s="54" t="s">
        <v>24</v>
      </c>
      <c r="E300" s="161">
        <f>SUM(E302,E305,E310,E313,E316,E321)</f>
        <v>1689393</v>
      </c>
      <c r="F300" s="161">
        <f>SUM(F302,F305,F310,F313,F316,F321)</f>
        <v>1678898</v>
      </c>
      <c r="G300" s="173">
        <f>SUM(F300/E300)</f>
        <v>0.9937877095501165</v>
      </c>
    </row>
    <row r="301" spans="1:7" s="67" customFormat="1" ht="12.75">
      <c r="A301" s="63"/>
      <c r="B301" s="56"/>
      <c r="C301" s="75"/>
      <c r="D301" s="56"/>
      <c r="E301" s="159"/>
      <c r="F301" s="159"/>
      <c r="G301" s="171"/>
    </row>
    <row r="302" spans="1:7" s="67" customFormat="1" ht="12.75">
      <c r="A302" s="63"/>
      <c r="B302" s="80">
        <v>90001</v>
      </c>
      <c r="C302" s="76"/>
      <c r="D302" s="60" t="s">
        <v>251</v>
      </c>
      <c r="E302" s="160">
        <f>SUM(E303:E303)</f>
        <v>219343</v>
      </c>
      <c r="F302" s="160">
        <f>SUM(F303:F303)</f>
        <v>219343</v>
      </c>
      <c r="G302" s="172">
        <f>SUM(F302/E302)</f>
        <v>1</v>
      </c>
    </row>
    <row r="303" spans="1:7" s="67" customFormat="1" ht="25.5">
      <c r="A303" s="63"/>
      <c r="B303" s="138"/>
      <c r="C303" s="75" t="s">
        <v>268</v>
      </c>
      <c r="D303" s="57" t="s">
        <v>269</v>
      </c>
      <c r="E303" s="159">
        <v>219343</v>
      </c>
      <c r="F303" s="159">
        <v>219343</v>
      </c>
      <c r="G303" s="171">
        <f>SUM(F303/E303)</f>
        <v>1</v>
      </c>
    </row>
    <row r="304" spans="1:7" s="67" customFormat="1" ht="12.75">
      <c r="A304" s="63"/>
      <c r="B304" s="56"/>
      <c r="C304" s="75"/>
      <c r="D304" s="56"/>
      <c r="E304" s="159"/>
      <c r="F304" s="159"/>
      <c r="G304" s="171"/>
    </row>
    <row r="305" spans="1:7" s="67" customFormat="1" ht="25.5">
      <c r="A305" s="63"/>
      <c r="B305" s="59" t="s">
        <v>195</v>
      </c>
      <c r="C305" s="76"/>
      <c r="D305" s="60" t="s">
        <v>196</v>
      </c>
      <c r="E305" s="160">
        <f>SUM(E306:E308)</f>
        <v>86450</v>
      </c>
      <c r="F305" s="160">
        <f>SUM(F306:F308)</f>
        <v>85832</v>
      </c>
      <c r="G305" s="172">
        <f>SUM(F305/E305)</f>
        <v>0.9928513591671486</v>
      </c>
    </row>
    <row r="306" spans="1:7" s="67" customFormat="1" ht="12.75">
      <c r="A306" s="63"/>
      <c r="B306" s="56"/>
      <c r="C306" s="75" t="s">
        <v>112</v>
      </c>
      <c r="D306" s="57" t="s">
        <v>37</v>
      </c>
      <c r="E306" s="159">
        <v>31950</v>
      </c>
      <c r="F306" s="159">
        <v>31950</v>
      </c>
      <c r="G306" s="171">
        <f>SUM(F306/E306)</f>
        <v>1</v>
      </c>
    </row>
    <row r="307" spans="1:7" s="67" customFormat="1" ht="12.75">
      <c r="A307" s="63"/>
      <c r="B307" s="56"/>
      <c r="C307" s="75">
        <v>4300</v>
      </c>
      <c r="D307" s="57" t="s">
        <v>40</v>
      </c>
      <c r="E307" s="159">
        <v>38000</v>
      </c>
      <c r="F307" s="159">
        <v>37382</v>
      </c>
      <c r="G307" s="171">
        <f>SUM(F307/E307)</f>
        <v>0.9837368421052631</v>
      </c>
    </row>
    <row r="308" spans="1:7" s="67" customFormat="1" ht="25.5">
      <c r="A308" s="63"/>
      <c r="B308" s="56"/>
      <c r="C308" s="75" t="s">
        <v>120</v>
      </c>
      <c r="D308" s="57" t="s">
        <v>121</v>
      </c>
      <c r="E308" s="159">
        <v>16500</v>
      </c>
      <c r="F308" s="159">
        <v>16500</v>
      </c>
      <c r="G308" s="171">
        <f>SUM(F308/E308)</f>
        <v>1</v>
      </c>
    </row>
    <row r="309" spans="1:7" s="67" customFormat="1" ht="12.75">
      <c r="A309" s="63"/>
      <c r="B309" s="56"/>
      <c r="C309" s="75"/>
      <c r="D309" s="56"/>
      <c r="E309" s="159"/>
      <c r="F309" s="159"/>
      <c r="G309" s="171"/>
    </row>
    <row r="310" spans="1:7" s="67" customFormat="1" ht="25.5">
      <c r="A310" s="58"/>
      <c r="B310" s="59" t="s">
        <v>166</v>
      </c>
      <c r="C310" s="76"/>
      <c r="D310" s="60" t="s">
        <v>167</v>
      </c>
      <c r="E310" s="160">
        <f>SUM(E311:E311)</f>
        <v>696000</v>
      </c>
      <c r="F310" s="160">
        <f>SUM(F311:F311)</f>
        <v>695479</v>
      </c>
      <c r="G310" s="172">
        <f>SUM(F310/E310)</f>
        <v>0.9992514367816092</v>
      </c>
    </row>
    <row r="311" spans="1:7" s="67" customFormat="1" ht="12.75">
      <c r="A311" s="55"/>
      <c r="B311" s="56"/>
      <c r="C311" s="75">
        <v>4300</v>
      </c>
      <c r="D311" s="57" t="s">
        <v>40</v>
      </c>
      <c r="E311" s="159">
        <v>696000</v>
      </c>
      <c r="F311" s="159">
        <v>695479</v>
      </c>
      <c r="G311" s="171">
        <f>SUM(F311/E311)</f>
        <v>0.9992514367816092</v>
      </c>
    </row>
    <row r="312" spans="1:7" s="67" customFormat="1" ht="12.75">
      <c r="A312" s="58"/>
      <c r="B312" s="59"/>
      <c r="C312" s="75"/>
      <c r="D312" s="57"/>
      <c r="E312" s="160"/>
      <c r="F312" s="160"/>
      <c r="G312" s="172"/>
    </row>
    <row r="313" spans="1:7" s="67" customFormat="1" ht="25.5">
      <c r="A313" s="58"/>
      <c r="B313" s="59" t="s">
        <v>168</v>
      </c>
      <c r="C313" s="76"/>
      <c r="D313" s="60" t="s">
        <v>169</v>
      </c>
      <c r="E313" s="160">
        <f>SUM(E314)</f>
        <v>122200</v>
      </c>
      <c r="F313" s="160">
        <f>SUM(F314)</f>
        <v>122200</v>
      </c>
      <c r="G313" s="172">
        <f>SUM(F313/E313)</f>
        <v>1</v>
      </c>
    </row>
    <row r="314" spans="1:7" s="67" customFormat="1" ht="12.75">
      <c r="A314" s="63"/>
      <c r="B314" s="56"/>
      <c r="C314" s="75">
        <v>4300</v>
      </c>
      <c r="D314" s="57" t="s">
        <v>40</v>
      </c>
      <c r="E314" s="159">
        <v>122200</v>
      </c>
      <c r="F314" s="159">
        <v>122200</v>
      </c>
      <c r="G314" s="171">
        <f>SUM(F314/E314)</f>
        <v>1</v>
      </c>
    </row>
    <row r="315" spans="1:7" s="67" customFormat="1" ht="12.75">
      <c r="A315" s="71"/>
      <c r="B315" s="59"/>
      <c r="C315" s="75"/>
      <c r="D315" s="57"/>
      <c r="E315" s="160"/>
      <c r="F315" s="160"/>
      <c r="G315" s="172"/>
    </row>
    <row r="316" spans="1:7" s="67" customFormat="1" ht="25.5">
      <c r="A316" s="58"/>
      <c r="B316" s="59" t="s">
        <v>170</v>
      </c>
      <c r="C316" s="76"/>
      <c r="D316" s="60" t="s">
        <v>100</v>
      </c>
      <c r="E316" s="160">
        <f>SUM(E317:E319)</f>
        <v>378400</v>
      </c>
      <c r="F316" s="160">
        <f>SUM(F317:F319)</f>
        <v>378061</v>
      </c>
      <c r="G316" s="172">
        <f>SUM(F316/E316)</f>
        <v>0.9991041226215644</v>
      </c>
    </row>
    <row r="317" spans="1:7" s="67" customFormat="1" ht="12.75">
      <c r="A317" s="55"/>
      <c r="B317" s="56"/>
      <c r="C317" s="75" t="s">
        <v>113</v>
      </c>
      <c r="D317" s="57" t="s">
        <v>38</v>
      </c>
      <c r="E317" s="159">
        <v>263400</v>
      </c>
      <c r="F317" s="159">
        <v>263372</v>
      </c>
      <c r="G317" s="171">
        <f>SUM(F317/E317)</f>
        <v>0.9998936977980258</v>
      </c>
    </row>
    <row r="318" spans="1:7" s="67" customFormat="1" ht="12.75">
      <c r="A318" s="55"/>
      <c r="B318" s="56"/>
      <c r="C318" s="77">
        <v>4300</v>
      </c>
      <c r="D318" s="61" t="s">
        <v>40</v>
      </c>
      <c r="E318" s="159">
        <v>114000</v>
      </c>
      <c r="F318" s="159">
        <v>113881</v>
      </c>
      <c r="G318" s="171">
        <f>SUM(F318/E318)</f>
        <v>0.9989561403508772</v>
      </c>
    </row>
    <row r="319" spans="1:7" s="67" customFormat="1" ht="12.75">
      <c r="A319" s="55"/>
      <c r="B319" s="56"/>
      <c r="C319" s="77">
        <v>6050</v>
      </c>
      <c r="D319" s="61" t="s">
        <v>105</v>
      </c>
      <c r="E319" s="159">
        <v>1000</v>
      </c>
      <c r="F319" s="159">
        <v>808</v>
      </c>
      <c r="G319" s="171">
        <f>SUM(F319/E319)</f>
        <v>0.808</v>
      </c>
    </row>
    <row r="320" spans="1:7" s="67" customFormat="1" ht="12.75">
      <c r="A320" s="55"/>
      <c r="B320" s="56"/>
      <c r="C320" s="75"/>
      <c r="D320" s="57"/>
      <c r="E320" s="159"/>
      <c r="F320" s="159"/>
      <c r="G320" s="171"/>
    </row>
    <row r="321" spans="1:7" s="67" customFormat="1" ht="25.5">
      <c r="A321" s="64"/>
      <c r="B321" s="59" t="s">
        <v>171</v>
      </c>
      <c r="C321" s="76"/>
      <c r="D321" s="65" t="s">
        <v>42</v>
      </c>
      <c r="E321" s="163">
        <f>SUM(E322,E325)</f>
        <v>187000</v>
      </c>
      <c r="F321" s="163">
        <f>SUM(F322,F325)</f>
        <v>177983</v>
      </c>
      <c r="G321" s="175">
        <f aca="true" t="shared" si="12" ref="G321:G330">SUM(F321/E321)</f>
        <v>0.9517807486631016</v>
      </c>
    </row>
    <row r="322" spans="1:7" s="67" customFormat="1" ht="12.75">
      <c r="A322" s="55"/>
      <c r="B322" s="56"/>
      <c r="C322" s="77">
        <v>4300</v>
      </c>
      <c r="D322" s="61" t="s">
        <v>40</v>
      </c>
      <c r="E322" s="159">
        <f>SUM(E323:E324)</f>
        <v>122000</v>
      </c>
      <c r="F322" s="159">
        <f>SUM(F323:F324)</f>
        <v>113595</v>
      </c>
      <c r="G322" s="171">
        <f t="shared" si="12"/>
        <v>0.9311065573770492</v>
      </c>
    </row>
    <row r="323" spans="1:7" s="67" customFormat="1" ht="25.5">
      <c r="A323" s="55"/>
      <c r="B323" s="56"/>
      <c r="C323" s="131" t="s">
        <v>4</v>
      </c>
      <c r="D323" s="57" t="s">
        <v>249</v>
      </c>
      <c r="E323" s="159">
        <v>110000</v>
      </c>
      <c r="F323" s="159">
        <v>101664</v>
      </c>
      <c r="G323" s="171">
        <f t="shared" si="12"/>
        <v>0.9242181818181818</v>
      </c>
    </row>
    <row r="324" spans="1:7" s="67" customFormat="1" ht="12.75">
      <c r="A324" s="62"/>
      <c r="B324" s="56"/>
      <c r="C324" s="131" t="s">
        <v>4</v>
      </c>
      <c r="D324" s="72" t="s">
        <v>266</v>
      </c>
      <c r="E324" s="159">
        <v>12000</v>
      </c>
      <c r="F324" s="159">
        <v>11931</v>
      </c>
      <c r="G324" s="171">
        <f t="shared" si="12"/>
        <v>0.99425</v>
      </c>
    </row>
    <row r="325" spans="1:7" s="67" customFormat="1" ht="12.75">
      <c r="A325" s="55"/>
      <c r="B325" s="56"/>
      <c r="C325" s="77">
        <v>6050</v>
      </c>
      <c r="D325" s="61" t="s">
        <v>105</v>
      </c>
      <c r="E325" s="159">
        <f>SUM(E326)</f>
        <v>65000</v>
      </c>
      <c r="F325" s="159">
        <f>SUM(F326)</f>
        <v>64388</v>
      </c>
      <c r="G325" s="171">
        <f t="shared" si="12"/>
        <v>0.9905846153846154</v>
      </c>
    </row>
    <row r="326" spans="1:7" s="66" customFormat="1" ht="12.75">
      <c r="A326" s="58"/>
      <c r="B326" s="59"/>
      <c r="C326" s="132" t="s">
        <v>4</v>
      </c>
      <c r="D326" s="60" t="s">
        <v>250</v>
      </c>
      <c r="E326" s="160">
        <f>SUM(E327:E330)</f>
        <v>65000</v>
      </c>
      <c r="F326" s="160">
        <f>SUM(F327:F330)</f>
        <v>64388</v>
      </c>
      <c r="G326" s="172">
        <f t="shared" si="12"/>
        <v>0.9905846153846154</v>
      </c>
    </row>
    <row r="327" spans="1:7" s="67" customFormat="1" ht="25.5">
      <c r="A327" s="55"/>
      <c r="B327" s="56"/>
      <c r="C327" s="133" t="s">
        <v>4</v>
      </c>
      <c r="D327" s="57" t="s">
        <v>254</v>
      </c>
      <c r="E327" s="159">
        <v>16700</v>
      </c>
      <c r="F327" s="159">
        <v>16550</v>
      </c>
      <c r="G327" s="171">
        <f t="shared" si="12"/>
        <v>0.9910179640718563</v>
      </c>
    </row>
    <row r="328" spans="1:7" s="67" customFormat="1" ht="12.75">
      <c r="A328" s="55"/>
      <c r="B328" s="56"/>
      <c r="C328" s="133" t="s">
        <v>4</v>
      </c>
      <c r="D328" s="57" t="s">
        <v>255</v>
      </c>
      <c r="E328" s="159">
        <v>27000</v>
      </c>
      <c r="F328" s="159">
        <v>26971</v>
      </c>
      <c r="G328" s="171">
        <f t="shared" si="12"/>
        <v>0.9989259259259259</v>
      </c>
    </row>
    <row r="329" spans="1:7" s="67" customFormat="1" ht="25.5">
      <c r="A329" s="55"/>
      <c r="B329" s="56"/>
      <c r="C329" s="133" t="s">
        <v>4</v>
      </c>
      <c r="D329" s="57" t="s">
        <v>301</v>
      </c>
      <c r="E329" s="159">
        <v>16300</v>
      </c>
      <c r="F329" s="159">
        <v>16187</v>
      </c>
      <c r="G329" s="171">
        <f t="shared" si="12"/>
        <v>0.9930674846625767</v>
      </c>
    </row>
    <row r="330" spans="1:7" s="67" customFormat="1" ht="12.75">
      <c r="A330" s="55"/>
      <c r="B330" s="56"/>
      <c r="C330" s="133" t="s">
        <v>4</v>
      </c>
      <c r="D330" s="57" t="s">
        <v>256</v>
      </c>
      <c r="E330" s="159">
        <v>5000</v>
      </c>
      <c r="F330" s="159">
        <v>4680</v>
      </c>
      <c r="G330" s="171">
        <f t="shared" si="12"/>
        <v>0.936</v>
      </c>
    </row>
    <row r="331" spans="1:7" s="67" customFormat="1" ht="12.75">
      <c r="A331" s="55"/>
      <c r="B331" s="56"/>
      <c r="C331" s="131"/>
      <c r="D331" s="57"/>
      <c r="E331" s="159"/>
      <c r="F331" s="159"/>
      <c r="G331" s="171"/>
    </row>
    <row r="332" spans="1:7" s="106" customFormat="1" ht="25.5">
      <c r="A332" s="53" t="s">
        <v>172</v>
      </c>
      <c r="B332" s="54"/>
      <c r="C332" s="74"/>
      <c r="D332" s="54" t="s">
        <v>25</v>
      </c>
      <c r="E332" s="161">
        <f>SUM(E334,E337,E340,E343)</f>
        <v>609500</v>
      </c>
      <c r="F332" s="161">
        <f>SUM(F334,F337,F340,F343)</f>
        <v>607050</v>
      </c>
      <c r="G332" s="173">
        <f>SUM(F332/E332)</f>
        <v>0.9959803117309269</v>
      </c>
    </row>
    <row r="333" spans="1:7" s="106" customFormat="1" ht="12.75">
      <c r="A333" s="71"/>
      <c r="B333" s="59"/>
      <c r="C333" s="76"/>
      <c r="D333" s="59"/>
      <c r="E333" s="160"/>
      <c r="F333" s="160"/>
      <c r="G333" s="172"/>
    </row>
    <row r="334" spans="1:7" s="137" customFormat="1" ht="12.75">
      <c r="A334" s="71"/>
      <c r="B334" s="80">
        <v>92108</v>
      </c>
      <c r="C334" s="76"/>
      <c r="D334" s="65" t="s">
        <v>213</v>
      </c>
      <c r="E334" s="160">
        <f>SUM(E335)</f>
        <v>1000</v>
      </c>
      <c r="F334" s="160">
        <f>SUM(F335)</f>
        <v>1000</v>
      </c>
      <c r="G334" s="172">
        <f>SUM(F334/E334)</f>
        <v>1</v>
      </c>
    </row>
    <row r="335" spans="1:7" s="106" customFormat="1" ht="12.75">
      <c r="A335" s="71"/>
      <c r="B335" s="59"/>
      <c r="C335" s="75" t="s">
        <v>162</v>
      </c>
      <c r="D335" s="61" t="s">
        <v>40</v>
      </c>
      <c r="E335" s="159">
        <v>1000</v>
      </c>
      <c r="F335" s="159">
        <v>1000</v>
      </c>
      <c r="G335" s="171">
        <f>SUM(F335/E335)</f>
        <v>1</v>
      </c>
    </row>
    <row r="336" spans="1:7" s="106" customFormat="1" ht="30.75" customHeight="1">
      <c r="A336" s="71"/>
      <c r="B336" s="59"/>
      <c r="C336" s="75"/>
      <c r="D336" s="59"/>
      <c r="E336" s="159"/>
      <c r="F336" s="159"/>
      <c r="G336" s="171"/>
    </row>
    <row r="337" spans="1:7" s="67" customFormat="1" ht="25.5">
      <c r="A337" s="58"/>
      <c r="B337" s="59" t="s">
        <v>175</v>
      </c>
      <c r="C337" s="76"/>
      <c r="D337" s="60" t="s">
        <v>176</v>
      </c>
      <c r="E337" s="160">
        <f>SUM(E338:E338)</f>
        <v>563700</v>
      </c>
      <c r="F337" s="160">
        <f>SUM(F338:F338)</f>
        <v>563700</v>
      </c>
      <c r="G337" s="172">
        <f>SUM(F337/E337)</f>
        <v>1</v>
      </c>
    </row>
    <row r="338" spans="1:7" s="67" customFormat="1" ht="25.5">
      <c r="A338" s="58"/>
      <c r="B338" s="59"/>
      <c r="C338" s="75" t="s">
        <v>177</v>
      </c>
      <c r="D338" s="57" t="s">
        <v>178</v>
      </c>
      <c r="E338" s="159">
        <v>563700</v>
      </c>
      <c r="F338" s="159">
        <v>563700</v>
      </c>
      <c r="G338" s="171">
        <f>SUM(F338/E338)</f>
        <v>1</v>
      </c>
    </row>
    <row r="339" spans="1:7" s="67" customFormat="1" ht="12.75">
      <c r="A339" s="58"/>
      <c r="B339" s="59"/>
      <c r="C339" s="75"/>
      <c r="D339" s="57"/>
      <c r="E339" s="159"/>
      <c r="F339" s="159"/>
      <c r="G339" s="171"/>
    </row>
    <row r="340" spans="1:7" s="67" customFormat="1" ht="25.5">
      <c r="A340" s="58"/>
      <c r="B340" s="59" t="s">
        <v>173</v>
      </c>
      <c r="C340" s="76"/>
      <c r="D340" s="60" t="s">
        <v>174</v>
      </c>
      <c r="E340" s="160">
        <f>SUM(E341:E341)</f>
        <v>17000</v>
      </c>
      <c r="F340" s="160">
        <f>SUM(F341:F341)</f>
        <v>17000</v>
      </c>
      <c r="G340" s="172">
        <f>SUM(F340/E340)</f>
        <v>1</v>
      </c>
    </row>
    <row r="341" spans="1:7" s="67" customFormat="1" ht="12.75">
      <c r="A341" s="55"/>
      <c r="B341" s="56"/>
      <c r="C341" s="75">
        <v>4300</v>
      </c>
      <c r="D341" s="57" t="s">
        <v>40</v>
      </c>
      <c r="E341" s="159">
        <v>17000</v>
      </c>
      <c r="F341" s="159">
        <v>17000</v>
      </c>
      <c r="G341" s="171">
        <f>SUM(F341/E341)</f>
        <v>1</v>
      </c>
    </row>
    <row r="342" spans="1:7" s="67" customFormat="1" ht="12.75">
      <c r="A342" s="55"/>
      <c r="B342" s="56"/>
      <c r="C342" s="75"/>
      <c r="D342" s="57"/>
      <c r="E342" s="159"/>
      <c r="F342" s="159"/>
      <c r="G342" s="171"/>
    </row>
    <row r="343" spans="1:7" s="67" customFormat="1" ht="25.5">
      <c r="A343" s="58"/>
      <c r="B343" s="59" t="s">
        <v>179</v>
      </c>
      <c r="C343" s="76"/>
      <c r="D343" s="60" t="s">
        <v>42</v>
      </c>
      <c r="E343" s="160">
        <f>SUM(E344:E346)</f>
        <v>27800</v>
      </c>
      <c r="F343" s="160">
        <f>SUM(F344:F346)</f>
        <v>25350</v>
      </c>
      <c r="G343" s="172">
        <f>SUM(F343/E343)</f>
        <v>0.9118705035971223</v>
      </c>
    </row>
    <row r="344" spans="1:7" s="67" customFormat="1" ht="25.5">
      <c r="A344" s="55"/>
      <c r="B344" s="56"/>
      <c r="C344" s="75" t="s">
        <v>177</v>
      </c>
      <c r="D344" s="57" t="s">
        <v>178</v>
      </c>
      <c r="E344" s="159">
        <v>12000</v>
      </c>
      <c r="F344" s="159">
        <v>12000</v>
      </c>
      <c r="G344" s="171">
        <f>SUM(F344/E344)</f>
        <v>1</v>
      </c>
    </row>
    <row r="345" spans="1:7" s="67" customFormat="1" ht="12.75">
      <c r="A345" s="55"/>
      <c r="B345" s="56"/>
      <c r="C345" s="75" t="s">
        <v>112</v>
      </c>
      <c r="D345" s="57" t="s">
        <v>37</v>
      </c>
      <c r="E345" s="159">
        <v>800</v>
      </c>
      <c r="F345" s="159">
        <v>800</v>
      </c>
      <c r="G345" s="171">
        <f>SUM(F345/E345)</f>
        <v>1</v>
      </c>
    </row>
    <row r="346" spans="1:7" s="67" customFormat="1" ht="12.75">
      <c r="A346" s="55"/>
      <c r="B346" s="56"/>
      <c r="C346" s="75">
        <v>4300</v>
      </c>
      <c r="D346" s="57" t="s">
        <v>40</v>
      </c>
      <c r="E346" s="159">
        <v>15000</v>
      </c>
      <c r="F346" s="159">
        <v>12550</v>
      </c>
      <c r="G346" s="171">
        <f>SUM(F346/E346)</f>
        <v>0.8366666666666667</v>
      </c>
    </row>
    <row r="347" spans="1:7" s="67" customFormat="1" ht="12.75">
      <c r="A347" s="55"/>
      <c r="B347" s="56"/>
      <c r="C347" s="75"/>
      <c r="D347" s="57"/>
      <c r="E347" s="159"/>
      <c r="F347" s="159"/>
      <c r="G347" s="171"/>
    </row>
    <row r="348" spans="1:7" s="67" customFormat="1" ht="12.75">
      <c r="A348" s="53" t="s">
        <v>180</v>
      </c>
      <c r="B348" s="54"/>
      <c r="C348" s="74"/>
      <c r="D348" s="54" t="s">
        <v>34</v>
      </c>
      <c r="E348" s="164">
        <f>SUM(E350,E353)</f>
        <v>212950</v>
      </c>
      <c r="F348" s="164">
        <f>SUM(F350,F353)</f>
        <v>212443</v>
      </c>
      <c r="G348" s="176">
        <f>SUM(F348/E348)</f>
        <v>0.9976191594270956</v>
      </c>
    </row>
    <row r="349" spans="1:7" s="67" customFormat="1" ht="12.75">
      <c r="A349" s="55"/>
      <c r="B349" s="56"/>
      <c r="C349" s="75"/>
      <c r="D349" s="57"/>
      <c r="E349" s="165"/>
      <c r="F349" s="165"/>
      <c r="G349" s="177"/>
    </row>
    <row r="350" spans="1:7" s="67" customFormat="1" ht="12.75">
      <c r="A350" s="55"/>
      <c r="B350" s="80">
        <v>92605</v>
      </c>
      <c r="C350" s="76"/>
      <c r="D350" s="21" t="s">
        <v>238</v>
      </c>
      <c r="E350" s="160">
        <f>SUM(E351)</f>
        <v>2000</v>
      </c>
      <c r="F350" s="160">
        <f>SUM(F351)</f>
        <v>2000</v>
      </c>
      <c r="G350" s="172">
        <f>SUM(F350/E350)</f>
        <v>1</v>
      </c>
    </row>
    <row r="351" spans="1:7" s="67" customFormat="1" ht="25.5">
      <c r="A351" s="55"/>
      <c r="B351" s="59"/>
      <c r="C351" s="75" t="s">
        <v>164</v>
      </c>
      <c r="D351" s="61" t="s">
        <v>294</v>
      </c>
      <c r="E351" s="159">
        <v>2000</v>
      </c>
      <c r="F351" s="159">
        <v>2000</v>
      </c>
      <c r="G351" s="171">
        <f>SUM(F351/E351)</f>
        <v>1</v>
      </c>
    </row>
    <row r="352" spans="1:7" s="67" customFormat="1" ht="12.75">
      <c r="A352" s="55"/>
      <c r="B352" s="56"/>
      <c r="C352" s="75"/>
      <c r="D352" s="57"/>
      <c r="E352" s="165"/>
      <c r="F352" s="165"/>
      <c r="G352" s="177"/>
    </row>
    <row r="353" spans="1:7" s="67" customFormat="1" ht="25.5">
      <c r="A353" s="58"/>
      <c r="B353" s="59" t="s">
        <v>181</v>
      </c>
      <c r="C353" s="76"/>
      <c r="D353" s="60" t="s">
        <v>42</v>
      </c>
      <c r="E353" s="166">
        <f>SUM(E354:E357)</f>
        <v>210950</v>
      </c>
      <c r="F353" s="166">
        <f>SUM(F354:F357)</f>
        <v>210443</v>
      </c>
      <c r="G353" s="178">
        <f>SUM(F353/E353)</f>
        <v>0.9975965868689263</v>
      </c>
    </row>
    <row r="354" spans="1:7" s="67" customFormat="1" ht="25.5">
      <c r="A354" s="55"/>
      <c r="B354" s="56"/>
      <c r="C354" s="75" t="s">
        <v>182</v>
      </c>
      <c r="D354" s="57" t="s">
        <v>183</v>
      </c>
      <c r="E354" s="167">
        <v>88000</v>
      </c>
      <c r="F354" s="167">
        <v>88000</v>
      </c>
      <c r="G354" s="179">
        <f>SUM(F354/E354)</f>
        <v>1</v>
      </c>
    </row>
    <row r="355" spans="1:7" s="67" customFormat="1" ht="12.75">
      <c r="A355" s="55"/>
      <c r="B355" s="56"/>
      <c r="C355" s="75" t="s">
        <v>112</v>
      </c>
      <c r="D355" s="57" t="s">
        <v>37</v>
      </c>
      <c r="E355" s="167">
        <v>12100</v>
      </c>
      <c r="F355" s="167">
        <v>11748</v>
      </c>
      <c r="G355" s="179">
        <f>SUM(F355/E355)</f>
        <v>0.9709090909090909</v>
      </c>
    </row>
    <row r="356" spans="1:7" s="67" customFormat="1" ht="12.75">
      <c r="A356" s="55"/>
      <c r="B356" s="56"/>
      <c r="C356" s="75">
        <v>4300</v>
      </c>
      <c r="D356" s="57" t="s">
        <v>40</v>
      </c>
      <c r="E356" s="167">
        <v>850</v>
      </c>
      <c r="F356" s="167">
        <v>695</v>
      </c>
      <c r="G356" s="179">
        <f>SUM(F356/E356)</f>
        <v>0.8176470588235294</v>
      </c>
    </row>
    <row r="357" spans="1:7" s="67" customFormat="1" ht="12.75">
      <c r="A357" s="55"/>
      <c r="B357" s="56"/>
      <c r="C357" s="77">
        <v>6050</v>
      </c>
      <c r="D357" s="61" t="s">
        <v>105</v>
      </c>
      <c r="E357" s="167">
        <v>110000</v>
      </c>
      <c r="F357" s="167">
        <v>110000</v>
      </c>
      <c r="G357" s="179">
        <f>SUM(F357/E357)</f>
        <v>1</v>
      </c>
    </row>
    <row r="358" spans="1:7" s="67" customFormat="1" ht="13.5" thickBot="1">
      <c r="A358" s="55"/>
      <c r="B358" s="56"/>
      <c r="C358" s="77"/>
      <c r="D358" s="61"/>
      <c r="E358" s="167"/>
      <c r="F358" s="167"/>
      <c r="G358" s="179"/>
    </row>
    <row r="359" spans="1:7" s="67" customFormat="1" ht="16.5" thickBot="1" thickTop="1">
      <c r="A359" s="226" t="s">
        <v>14</v>
      </c>
      <c r="B359" s="227"/>
      <c r="C359" s="227"/>
      <c r="D359" s="228"/>
      <c r="E359" s="168">
        <f>SUM(E348,E332,E300,E280,E242,E227,E168,E160,E151,E132,E116,E60,E44,E28,E23,E15,E7)</f>
        <v>23162872</v>
      </c>
      <c r="F359" s="168">
        <f>SUM(F348,F332,F300,F280,F242,F227,F168,F160,F151,F132,F116,F60,F44,F28,F23,F15,F7)</f>
        <v>22999906</v>
      </c>
      <c r="G359" s="180">
        <f>SUM(F359/E359)</f>
        <v>0.9929643439725436</v>
      </c>
    </row>
    <row r="360" spans="1:6" s="67" customFormat="1" ht="13.5" thickTop="1">
      <c r="A360" s="94"/>
      <c r="B360" s="95"/>
      <c r="C360" s="96"/>
      <c r="D360" s="94"/>
      <c r="E360" s="94"/>
      <c r="F360" s="94"/>
    </row>
    <row r="361" spans="1:6" s="67" customFormat="1" ht="12.75">
      <c r="A361" s="94"/>
      <c r="B361" s="95"/>
      <c r="C361" s="96"/>
      <c r="D361" s="94"/>
      <c r="E361" s="94"/>
      <c r="F361" s="94"/>
    </row>
    <row r="362" spans="1:6" s="67" customFormat="1" ht="12.75">
      <c r="A362" s="94"/>
      <c r="B362" s="95"/>
      <c r="C362" s="96"/>
      <c r="D362" s="94"/>
      <c r="E362" s="94"/>
      <c r="F362" s="94"/>
    </row>
    <row r="363" spans="1:6" s="67" customFormat="1" ht="12.75">
      <c r="A363" s="94"/>
      <c r="B363" s="95"/>
      <c r="C363" s="96"/>
      <c r="D363" s="94"/>
      <c r="E363" s="94"/>
      <c r="F363" s="94"/>
    </row>
    <row r="364" spans="1:6" s="67" customFormat="1" ht="12.75">
      <c r="A364" s="94"/>
      <c r="B364" s="95"/>
      <c r="C364" s="96"/>
      <c r="D364" s="94"/>
      <c r="E364" s="94"/>
      <c r="F364" s="94"/>
    </row>
    <row r="365" spans="1:6" s="67" customFormat="1" ht="12.75">
      <c r="A365" s="94"/>
      <c r="B365" s="95"/>
      <c r="C365" s="96"/>
      <c r="D365" s="94"/>
      <c r="E365" s="94"/>
      <c r="F365" s="94"/>
    </row>
    <row r="366" spans="1:6" s="67" customFormat="1" ht="12.75">
      <c r="A366" s="94"/>
      <c r="B366" s="95"/>
      <c r="C366" s="96"/>
      <c r="D366" s="94"/>
      <c r="E366" s="94"/>
      <c r="F366" s="94"/>
    </row>
    <row r="367" spans="1:6" s="67" customFormat="1" ht="12.75">
      <c r="A367" s="94"/>
      <c r="B367" s="95"/>
      <c r="C367" s="96"/>
      <c r="D367" s="94"/>
      <c r="E367" s="94"/>
      <c r="F367" s="94"/>
    </row>
    <row r="368" spans="1:6" s="67" customFormat="1" ht="12.75">
      <c r="A368" s="94"/>
      <c r="B368" s="95"/>
      <c r="C368" s="96"/>
      <c r="D368" s="94"/>
      <c r="E368" s="94"/>
      <c r="F368" s="94"/>
    </row>
    <row r="369" spans="1:6" s="67" customFormat="1" ht="12.75">
      <c r="A369" s="94"/>
      <c r="B369" s="95"/>
      <c r="C369" s="96"/>
      <c r="D369" s="94"/>
      <c r="E369" s="94"/>
      <c r="F369" s="94"/>
    </row>
    <row r="370" spans="1:6" s="67" customFormat="1" ht="12.75">
      <c r="A370" s="94"/>
      <c r="B370" s="95"/>
      <c r="C370" s="96"/>
      <c r="D370" s="94"/>
      <c r="E370" s="94"/>
      <c r="F370" s="94"/>
    </row>
    <row r="371" spans="1:6" s="67" customFormat="1" ht="12.75">
      <c r="A371" s="94"/>
      <c r="B371" s="95"/>
      <c r="C371" s="96"/>
      <c r="D371" s="94"/>
      <c r="E371" s="94"/>
      <c r="F371" s="94"/>
    </row>
    <row r="372" spans="1:6" s="67" customFormat="1" ht="12.75">
      <c r="A372" s="94"/>
      <c r="B372" s="95"/>
      <c r="C372" s="96"/>
      <c r="D372" s="94"/>
      <c r="E372" s="94"/>
      <c r="F372" s="94"/>
    </row>
    <row r="373" spans="1:6" s="67" customFormat="1" ht="12.75">
      <c r="A373" s="94"/>
      <c r="B373" s="95"/>
      <c r="C373" s="96"/>
      <c r="D373" s="94"/>
      <c r="E373" s="94"/>
      <c r="F373" s="94"/>
    </row>
    <row r="374" spans="1:6" s="67" customFormat="1" ht="12.75">
      <c r="A374" s="94"/>
      <c r="B374" s="95"/>
      <c r="C374" s="96"/>
      <c r="D374" s="94"/>
      <c r="E374" s="94"/>
      <c r="F374" s="94"/>
    </row>
    <row r="375" spans="1:6" s="67" customFormat="1" ht="12.75">
      <c r="A375" s="94"/>
      <c r="B375" s="95"/>
      <c r="C375" s="96"/>
      <c r="D375" s="94"/>
      <c r="E375" s="94"/>
      <c r="F375" s="94"/>
    </row>
    <row r="376" spans="1:6" s="67" customFormat="1" ht="12.75">
      <c r="A376" s="94"/>
      <c r="B376" s="95"/>
      <c r="C376" s="96"/>
      <c r="D376" s="94"/>
      <c r="E376" s="94"/>
      <c r="F376" s="94"/>
    </row>
    <row r="377" spans="1:6" s="67" customFormat="1" ht="12.75">
      <c r="A377" s="94"/>
      <c r="B377" s="95"/>
      <c r="C377" s="96"/>
      <c r="D377" s="94"/>
      <c r="E377" s="94"/>
      <c r="F377" s="94"/>
    </row>
    <row r="378" spans="1:6" s="67" customFormat="1" ht="12.75">
      <c r="A378" s="94"/>
      <c r="B378" s="95"/>
      <c r="C378" s="96"/>
      <c r="D378" s="94"/>
      <c r="E378" s="94"/>
      <c r="F378" s="94"/>
    </row>
    <row r="379" spans="1:6" s="67" customFormat="1" ht="12.75">
      <c r="A379" s="94"/>
      <c r="B379" s="95"/>
      <c r="C379" s="96"/>
      <c r="D379" s="94"/>
      <c r="E379" s="94"/>
      <c r="F379" s="94"/>
    </row>
    <row r="380" spans="1:6" s="67" customFormat="1" ht="12.75">
      <c r="A380" s="94"/>
      <c r="B380" s="95"/>
      <c r="C380" s="96"/>
      <c r="D380" s="94"/>
      <c r="E380" s="94"/>
      <c r="F380" s="94"/>
    </row>
    <row r="381" spans="1:6" s="67" customFormat="1" ht="12.75">
      <c r="A381" s="94"/>
      <c r="B381" s="95"/>
      <c r="C381" s="96"/>
      <c r="D381" s="94"/>
      <c r="E381" s="94"/>
      <c r="F381" s="94"/>
    </row>
    <row r="382" spans="1:6" s="67" customFormat="1" ht="12.75">
      <c r="A382" s="94"/>
      <c r="B382" s="95"/>
      <c r="C382" s="96"/>
      <c r="D382" s="94"/>
      <c r="E382" s="94"/>
      <c r="F382" s="94"/>
    </row>
    <row r="383" spans="1:6" s="67" customFormat="1" ht="12.75">
      <c r="A383" s="94"/>
      <c r="B383" s="95"/>
      <c r="C383" s="96"/>
      <c r="D383" s="94"/>
      <c r="E383" s="94"/>
      <c r="F383" s="94"/>
    </row>
    <row r="384" spans="1:6" s="66" customFormat="1" ht="12.75">
      <c r="A384" s="94"/>
      <c r="B384" s="95"/>
      <c r="C384" s="96"/>
      <c r="D384" s="94"/>
      <c r="E384" s="94"/>
      <c r="F384" s="94"/>
    </row>
    <row r="385" spans="1:6" s="67" customFormat="1" ht="12.75">
      <c r="A385" s="94"/>
      <c r="B385" s="95"/>
      <c r="C385" s="96"/>
      <c r="D385" s="94"/>
      <c r="E385" s="94"/>
      <c r="F385" s="94"/>
    </row>
    <row r="386" spans="1:6" s="67" customFormat="1" ht="12.75">
      <c r="A386" s="94"/>
      <c r="B386" s="95"/>
      <c r="C386" s="96"/>
      <c r="D386" s="94"/>
      <c r="E386" s="94"/>
      <c r="F386" s="94"/>
    </row>
    <row r="387" spans="1:6" s="67" customFormat="1" ht="12.75">
      <c r="A387" s="94"/>
      <c r="B387" s="95"/>
      <c r="C387" s="96"/>
      <c r="D387" s="94"/>
      <c r="E387" s="94"/>
      <c r="F387" s="94"/>
    </row>
    <row r="388" spans="1:6" s="67" customFormat="1" ht="12.75">
      <c r="A388" s="94"/>
      <c r="B388" s="95"/>
      <c r="C388" s="96"/>
      <c r="D388" s="94"/>
      <c r="E388" s="94"/>
      <c r="F388" s="94"/>
    </row>
    <row r="389" spans="1:6" s="67" customFormat="1" ht="12.75">
      <c r="A389" s="94"/>
      <c r="B389" s="95"/>
      <c r="C389" s="96"/>
      <c r="D389" s="94"/>
      <c r="E389" s="94"/>
      <c r="F389" s="94"/>
    </row>
    <row r="390" spans="1:6" s="67" customFormat="1" ht="12.75">
      <c r="A390" s="94"/>
      <c r="B390" s="95"/>
      <c r="C390" s="96"/>
      <c r="D390" s="94"/>
      <c r="E390" s="94"/>
      <c r="F390" s="94"/>
    </row>
    <row r="391" spans="1:6" s="67" customFormat="1" ht="12.75">
      <c r="A391" s="94"/>
      <c r="B391" s="95"/>
      <c r="C391" s="96"/>
      <c r="D391" s="94"/>
      <c r="E391" s="94"/>
      <c r="F391" s="94"/>
    </row>
    <row r="392" spans="1:6" s="67" customFormat="1" ht="12.75">
      <c r="A392" s="94"/>
      <c r="B392" s="95"/>
      <c r="C392" s="96"/>
      <c r="D392" s="94"/>
      <c r="E392" s="94"/>
      <c r="F392" s="94"/>
    </row>
    <row r="393" spans="1:6" s="67" customFormat="1" ht="12.75">
      <c r="A393" s="94"/>
      <c r="B393" s="95"/>
      <c r="C393" s="96"/>
      <c r="D393" s="94"/>
      <c r="E393" s="94"/>
      <c r="F393" s="94"/>
    </row>
    <row r="394" spans="1:6" s="67" customFormat="1" ht="12.75">
      <c r="A394" s="94"/>
      <c r="B394" s="95"/>
      <c r="C394" s="96"/>
      <c r="D394" s="94"/>
      <c r="E394" s="94"/>
      <c r="F394" s="94"/>
    </row>
    <row r="395" spans="1:6" s="67" customFormat="1" ht="12.75">
      <c r="A395" s="94"/>
      <c r="B395" s="95"/>
      <c r="C395" s="96"/>
      <c r="D395" s="94"/>
      <c r="E395" s="94"/>
      <c r="F395" s="94"/>
    </row>
    <row r="396" spans="1:6" s="67" customFormat="1" ht="12.75">
      <c r="A396" s="94"/>
      <c r="B396" s="95"/>
      <c r="C396" s="96"/>
      <c r="D396" s="94"/>
      <c r="E396" s="94"/>
      <c r="F396" s="94"/>
    </row>
    <row r="397" spans="1:6" s="67" customFormat="1" ht="12.75">
      <c r="A397" s="94"/>
      <c r="B397" s="95"/>
      <c r="C397" s="96"/>
      <c r="D397" s="94"/>
      <c r="E397" s="94"/>
      <c r="F397" s="94"/>
    </row>
    <row r="398" spans="1:6" s="67" customFormat="1" ht="12.75">
      <c r="A398" s="94"/>
      <c r="B398" s="95"/>
      <c r="C398" s="96"/>
      <c r="D398" s="94"/>
      <c r="E398" s="94"/>
      <c r="F398" s="94"/>
    </row>
    <row r="399" spans="1:6" s="67" customFormat="1" ht="12.75">
      <c r="A399" s="94"/>
      <c r="B399" s="95"/>
      <c r="C399" s="96"/>
      <c r="D399" s="94"/>
      <c r="E399" s="94"/>
      <c r="F399" s="94"/>
    </row>
    <row r="400" spans="1:6" s="67" customFormat="1" ht="12.75">
      <c r="A400" s="94"/>
      <c r="B400" s="95"/>
      <c r="C400" s="96"/>
      <c r="D400" s="94"/>
      <c r="E400" s="94"/>
      <c r="F400" s="94"/>
    </row>
    <row r="401" spans="1:6" s="67" customFormat="1" ht="12.75">
      <c r="A401" s="94"/>
      <c r="B401" s="95"/>
      <c r="C401" s="96"/>
      <c r="D401" s="94"/>
      <c r="E401" s="94"/>
      <c r="F401" s="94"/>
    </row>
    <row r="402" spans="1:6" s="67" customFormat="1" ht="12.75">
      <c r="A402" s="94"/>
      <c r="B402" s="95"/>
      <c r="C402" s="96"/>
      <c r="D402" s="94"/>
      <c r="E402" s="94"/>
      <c r="F402" s="94"/>
    </row>
    <row r="403" spans="1:6" s="67" customFormat="1" ht="12.75">
      <c r="A403" s="94"/>
      <c r="B403" s="95"/>
      <c r="C403" s="96"/>
      <c r="D403" s="94"/>
      <c r="E403" s="94"/>
      <c r="F403" s="94"/>
    </row>
    <row r="404" spans="1:6" s="67" customFormat="1" ht="12.75">
      <c r="A404" s="94"/>
      <c r="B404" s="95"/>
      <c r="C404" s="96"/>
      <c r="D404" s="94"/>
      <c r="E404" s="94"/>
      <c r="F404" s="94"/>
    </row>
    <row r="405" spans="1:6" s="67" customFormat="1" ht="12.75">
      <c r="A405" s="94"/>
      <c r="B405" s="95"/>
      <c r="C405" s="96"/>
      <c r="D405" s="94"/>
      <c r="E405" s="94"/>
      <c r="F405" s="94"/>
    </row>
    <row r="406" spans="1:6" s="67" customFormat="1" ht="12.75">
      <c r="A406" s="94"/>
      <c r="B406" s="95"/>
      <c r="C406" s="96"/>
      <c r="D406" s="94"/>
      <c r="E406" s="94"/>
      <c r="F406" s="94"/>
    </row>
    <row r="407" spans="1:6" s="67" customFormat="1" ht="12.75">
      <c r="A407" s="94"/>
      <c r="B407" s="95"/>
      <c r="C407" s="96"/>
      <c r="D407" s="94"/>
      <c r="E407" s="94"/>
      <c r="F407" s="94"/>
    </row>
    <row r="408" spans="1:6" s="67" customFormat="1" ht="12.75">
      <c r="A408" s="94"/>
      <c r="B408" s="95"/>
      <c r="C408" s="96"/>
      <c r="D408" s="94"/>
      <c r="E408" s="94"/>
      <c r="F408" s="94"/>
    </row>
    <row r="409" spans="1:6" s="67" customFormat="1" ht="12.75">
      <c r="A409" s="94"/>
      <c r="B409" s="95"/>
      <c r="C409" s="96"/>
      <c r="D409" s="94"/>
      <c r="E409" s="94"/>
      <c r="F409" s="94"/>
    </row>
    <row r="410" spans="1:6" s="67" customFormat="1" ht="12.75">
      <c r="A410" s="94"/>
      <c r="B410" s="95"/>
      <c r="C410" s="96"/>
      <c r="D410" s="94"/>
      <c r="E410" s="94"/>
      <c r="F410" s="94"/>
    </row>
    <row r="411" spans="1:6" s="67" customFormat="1" ht="12.75">
      <c r="A411" s="94"/>
      <c r="B411" s="95"/>
      <c r="C411" s="96"/>
      <c r="D411" s="94"/>
      <c r="E411" s="94"/>
      <c r="F411" s="94"/>
    </row>
    <row r="412" spans="1:6" s="67" customFormat="1" ht="12.75">
      <c r="A412" s="94"/>
      <c r="B412" s="95"/>
      <c r="C412" s="96"/>
      <c r="D412" s="94"/>
      <c r="E412" s="94"/>
      <c r="F412" s="94"/>
    </row>
    <row r="413" spans="1:6" s="67" customFormat="1" ht="12.75">
      <c r="A413" s="94"/>
      <c r="B413" s="95"/>
      <c r="C413" s="96"/>
      <c r="D413" s="94"/>
      <c r="E413" s="94"/>
      <c r="F413" s="94"/>
    </row>
    <row r="414" spans="1:6" s="67" customFormat="1" ht="12.75">
      <c r="A414" s="94"/>
      <c r="B414" s="95"/>
      <c r="C414" s="96"/>
      <c r="D414" s="94"/>
      <c r="E414" s="94"/>
      <c r="F414" s="94"/>
    </row>
    <row r="415" spans="1:6" s="67" customFormat="1" ht="12.75">
      <c r="A415" s="94"/>
      <c r="B415" s="95"/>
      <c r="C415" s="96"/>
      <c r="D415" s="94"/>
      <c r="E415" s="94"/>
      <c r="F415" s="94"/>
    </row>
    <row r="416" spans="1:6" s="67" customFormat="1" ht="12.75">
      <c r="A416" s="94"/>
      <c r="B416" s="95"/>
      <c r="C416" s="96"/>
      <c r="D416" s="94"/>
      <c r="E416" s="94"/>
      <c r="F416" s="94"/>
    </row>
    <row r="417" spans="1:6" s="67" customFormat="1" ht="12.75">
      <c r="A417" s="94"/>
      <c r="B417" s="95"/>
      <c r="C417" s="96"/>
      <c r="D417" s="94"/>
      <c r="E417" s="94"/>
      <c r="F417" s="94"/>
    </row>
    <row r="418" spans="1:6" s="67" customFormat="1" ht="12.75">
      <c r="A418" s="94"/>
      <c r="B418" s="95"/>
      <c r="C418" s="96"/>
      <c r="D418" s="94"/>
      <c r="E418" s="94"/>
      <c r="F418" s="94"/>
    </row>
    <row r="419" spans="1:6" s="67" customFormat="1" ht="12.75">
      <c r="A419" s="94"/>
      <c r="B419" s="95"/>
      <c r="C419" s="96"/>
      <c r="D419" s="94"/>
      <c r="E419" s="94"/>
      <c r="F419" s="94"/>
    </row>
    <row r="420" spans="1:6" s="67" customFormat="1" ht="12.75">
      <c r="A420" s="94"/>
      <c r="B420" s="95"/>
      <c r="C420" s="96"/>
      <c r="D420" s="94"/>
      <c r="E420" s="94"/>
      <c r="F420" s="94"/>
    </row>
    <row r="421" spans="1:6" s="67" customFormat="1" ht="12.75">
      <c r="A421" s="94"/>
      <c r="B421" s="95"/>
      <c r="C421" s="96"/>
      <c r="D421" s="94"/>
      <c r="E421" s="94"/>
      <c r="F421" s="94"/>
    </row>
    <row r="422" spans="1:6" s="67" customFormat="1" ht="12.75">
      <c r="A422" s="94"/>
      <c r="B422" s="95"/>
      <c r="C422" s="96"/>
      <c r="D422" s="94"/>
      <c r="E422" s="94"/>
      <c r="F422" s="94"/>
    </row>
    <row r="423" spans="1:6" s="67" customFormat="1" ht="12.75">
      <c r="A423" s="94"/>
      <c r="B423" s="95"/>
      <c r="C423" s="96"/>
      <c r="D423" s="94"/>
      <c r="E423" s="94"/>
      <c r="F423" s="94"/>
    </row>
    <row r="424" spans="1:6" s="67" customFormat="1" ht="12.75">
      <c r="A424" s="94"/>
      <c r="B424" s="95"/>
      <c r="C424" s="96"/>
      <c r="D424" s="94"/>
      <c r="E424" s="94"/>
      <c r="F424" s="94"/>
    </row>
    <row r="425" spans="1:6" s="67" customFormat="1" ht="12.75">
      <c r="A425" s="94"/>
      <c r="B425" s="95"/>
      <c r="C425" s="96"/>
      <c r="D425" s="94"/>
      <c r="E425" s="94"/>
      <c r="F425" s="94"/>
    </row>
    <row r="426" spans="1:6" s="67" customFormat="1" ht="12.75">
      <c r="A426" s="94"/>
      <c r="B426" s="95"/>
      <c r="C426" s="96"/>
      <c r="D426" s="94"/>
      <c r="E426" s="94"/>
      <c r="F426" s="94"/>
    </row>
    <row r="427" spans="1:6" s="67" customFormat="1" ht="12.75">
      <c r="A427" s="94"/>
      <c r="B427" s="95"/>
      <c r="C427" s="96"/>
      <c r="D427" s="94"/>
      <c r="E427" s="94"/>
      <c r="F427" s="94"/>
    </row>
    <row r="428" spans="1:6" s="67" customFormat="1" ht="12.75">
      <c r="A428" s="94"/>
      <c r="B428" s="95"/>
      <c r="C428" s="96"/>
      <c r="D428" s="94"/>
      <c r="E428" s="94"/>
      <c r="F428" s="94"/>
    </row>
    <row r="429" spans="1:6" s="67" customFormat="1" ht="12.75">
      <c r="A429" s="94"/>
      <c r="B429" s="95"/>
      <c r="C429" s="96"/>
      <c r="D429" s="94"/>
      <c r="E429" s="94"/>
      <c r="F429" s="94"/>
    </row>
    <row r="430" spans="1:6" s="67" customFormat="1" ht="12.75">
      <c r="A430" s="94"/>
      <c r="B430" s="95"/>
      <c r="C430" s="96"/>
      <c r="D430" s="94"/>
      <c r="E430" s="94"/>
      <c r="F430" s="94"/>
    </row>
    <row r="431" spans="1:6" s="67" customFormat="1" ht="12.75">
      <c r="A431" s="94"/>
      <c r="B431" s="95"/>
      <c r="C431" s="96"/>
      <c r="D431" s="94"/>
      <c r="E431" s="94"/>
      <c r="F431" s="94"/>
    </row>
    <row r="432" spans="1:6" s="67" customFormat="1" ht="12.75">
      <c r="A432" s="94"/>
      <c r="B432" s="95"/>
      <c r="C432" s="96"/>
      <c r="D432" s="94"/>
      <c r="E432" s="94"/>
      <c r="F432" s="94"/>
    </row>
    <row r="433" spans="1:6" s="67" customFormat="1" ht="12.75">
      <c r="A433" s="94"/>
      <c r="B433" s="95"/>
      <c r="C433" s="96"/>
      <c r="D433" s="94"/>
      <c r="E433" s="94"/>
      <c r="F433" s="94"/>
    </row>
    <row r="434" spans="1:6" s="67" customFormat="1" ht="12.75">
      <c r="A434" s="94"/>
      <c r="B434" s="95"/>
      <c r="C434" s="96"/>
      <c r="D434" s="94"/>
      <c r="E434" s="94"/>
      <c r="F434" s="94"/>
    </row>
    <row r="435" spans="1:6" s="67" customFormat="1" ht="12.75">
      <c r="A435" s="94"/>
      <c r="B435" s="95"/>
      <c r="C435" s="96"/>
      <c r="D435" s="94"/>
      <c r="E435" s="94"/>
      <c r="F435" s="94"/>
    </row>
    <row r="436" spans="1:6" s="67" customFormat="1" ht="12.75">
      <c r="A436" s="94"/>
      <c r="B436" s="95"/>
      <c r="C436" s="96"/>
      <c r="D436" s="94"/>
      <c r="E436" s="94"/>
      <c r="F436" s="94"/>
    </row>
    <row r="437" spans="1:6" s="67" customFormat="1" ht="12.75">
      <c r="A437" s="94"/>
      <c r="B437" s="95"/>
      <c r="C437" s="96"/>
      <c r="D437" s="94"/>
      <c r="E437" s="94"/>
      <c r="F437" s="94"/>
    </row>
    <row r="438" spans="1:6" s="67" customFormat="1" ht="12.75">
      <c r="A438" s="94"/>
      <c r="B438" s="95"/>
      <c r="C438" s="96"/>
      <c r="D438" s="94"/>
      <c r="E438" s="94"/>
      <c r="F438" s="94"/>
    </row>
    <row r="439" spans="1:6" s="67" customFormat="1" ht="12.75">
      <c r="A439" s="94"/>
      <c r="B439" s="95"/>
      <c r="C439" s="96"/>
      <c r="D439" s="94"/>
      <c r="E439" s="94"/>
      <c r="F439" s="94"/>
    </row>
    <row r="440" spans="1:6" s="67" customFormat="1" ht="12.75">
      <c r="A440" s="94"/>
      <c r="B440" s="95"/>
      <c r="C440" s="96"/>
      <c r="D440" s="94"/>
      <c r="E440" s="94"/>
      <c r="F440" s="94"/>
    </row>
    <row r="441" spans="1:6" s="67" customFormat="1" ht="12.75">
      <c r="A441" s="94"/>
      <c r="B441" s="95"/>
      <c r="C441" s="96"/>
      <c r="D441" s="94"/>
      <c r="E441" s="94"/>
      <c r="F441" s="94"/>
    </row>
    <row r="442" spans="1:6" s="67" customFormat="1" ht="12.75">
      <c r="A442" s="94"/>
      <c r="B442" s="95"/>
      <c r="C442" s="96"/>
      <c r="D442" s="94"/>
      <c r="E442" s="94"/>
      <c r="F442" s="94"/>
    </row>
    <row r="443" spans="1:6" s="67" customFormat="1" ht="12.75">
      <c r="A443" s="94"/>
      <c r="B443" s="95"/>
      <c r="C443" s="96"/>
      <c r="D443" s="94"/>
      <c r="E443" s="94"/>
      <c r="F443" s="94"/>
    </row>
    <row r="444" spans="1:6" s="67" customFormat="1" ht="12.75">
      <c r="A444" s="94"/>
      <c r="B444" s="95"/>
      <c r="C444" s="96"/>
      <c r="D444" s="94"/>
      <c r="E444" s="94"/>
      <c r="F444" s="94"/>
    </row>
    <row r="445" spans="1:6" s="67" customFormat="1" ht="12.75">
      <c r="A445" s="94"/>
      <c r="B445" s="95"/>
      <c r="C445" s="96"/>
      <c r="D445" s="94"/>
      <c r="E445" s="94"/>
      <c r="F445" s="94"/>
    </row>
    <row r="446" spans="1:6" s="67" customFormat="1" ht="12.75">
      <c r="A446" s="94"/>
      <c r="B446" s="95"/>
      <c r="C446" s="96"/>
      <c r="D446" s="94"/>
      <c r="E446" s="94"/>
      <c r="F446" s="94"/>
    </row>
    <row r="447" spans="1:6" s="67" customFormat="1" ht="12.75">
      <c r="A447" s="94"/>
      <c r="B447" s="95"/>
      <c r="C447" s="96"/>
      <c r="D447" s="94"/>
      <c r="E447" s="94"/>
      <c r="F447" s="94"/>
    </row>
    <row r="448" spans="1:6" s="67" customFormat="1" ht="12.75">
      <c r="A448" s="94"/>
      <c r="B448" s="95"/>
      <c r="C448" s="96"/>
      <c r="D448" s="94"/>
      <c r="E448" s="94"/>
      <c r="F448" s="94"/>
    </row>
    <row r="449" spans="1:6" s="67" customFormat="1" ht="12.75">
      <c r="A449" s="94"/>
      <c r="B449" s="95"/>
      <c r="C449" s="96"/>
      <c r="D449" s="94"/>
      <c r="E449" s="94"/>
      <c r="F449" s="94"/>
    </row>
    <row r="450" spans="1:6" s="67" customFormat="1" ht="12.75">
      <c r="A450" s="94"/>
      <c r="B450" s="95"/>
      <c r="C450" s="96"/>
      <c r="D450" s="94"/>
      <c r="E450" s="94"/>
      <c r="F450" s="94"/>
    </row>
    <row r="451" spans="1:6" s="67" customFormat="1" ht="12.75">
      <c r="A451" s="94"/>
      <c r="B451" s="95"/>
      <c r="C451" s="96"/>
      <c r="D451" s="94"/>
      <c r="E451" s="94"/>
      <c r="F451" s="94"/>
    </row>
    <row r="452" spans="1:6" s="67" customFormat="1" ht="12.75">
      <c r="A452" s="94"/>
      <c r="B452" s="95"/>
      <c r="C452" s="96"/>
      <c r="D452" s="94"/>
      <c r="E452" s="94"/>
      <c r="F452" s="94"/>
    </row>
    <row r="453" spans="1:6" s="67" customFormat="1" ht="12.75">
      <c r="A453" s="94"/>
      <c r="B453" s="95"/>
      <c r="C453" s="96"/>
      <c r="D453" s="94"/>
      <c r="E453" s="94"/>
      <c r="F453" s="94"/>
    </row>
    <row r="454" spans="1:6" s="67" customFormat="1" ht="12.75">
      <c r="A454" s="94"/>
      <c r="B454" s="95"/>
      <c r="C454" s="96"/>
      <c r="D454" s="94"/>
      <c r="E454" s="94"/>
      <c r="F454" s="94"/>
    </row>
    <row r="455" spans="1:6" s="67" customFormat="1" ht="12.75">
      <c r="A455" s="94"/>
      <c r="B455" s="95"/>
      <c r="C455" s="96"/>
      <c r="D455" s="94"/>
      <c r="E455" s="94"/>
      <c r="F455" s="94"/>
    </row>
    <row r="456" spans="1:6" s="67" customFormat="1" ht="12.75">
      <c r="A456" s="94"/>
      <c r="B456" s="95"/>
      <c r="C456" s="96"/>
      <c r="D456" s="94"/>
      <c r="E456" s="94"/>
      <c r="F456" s="94"/>
    </row>
    <row r="457" spans="1:6" s="67" customFormat="1" ht="12.75">
      <c r="A457" s="94"/>
      <c r="B457" s="95"/>
      <c r="C457" s="96"/>
      <c r="D457" s="94"/>
      <c r="E457" s="94"/>
      <c r="F457" s="94"/>
    </row>
    <row r="458" spans="1:6" s="67" customFormat="1" ht="12.75">
      <c r="A458" s="94"/>
      <c r="B458" s="95"/>
      <c r="C458" s="96"/>
      <c r="D458" s="94"/>
      <c r="E458" s="94"/>
      <c r="F458" s="94"/>
    </row>
    <row r="459" spans="1:6" s="67" customFormat="1" ht="12.75">
      <c r="A459" s="94"/>
      <c r="B459" s="95"/>
      <c r="C459" s="96"/>
      <c r="D459" s="94"/>
      <c r="E459" s="94"/>
      <c r="F459" s="94"/>
    </row>
    <row r="460" spans="1:6" s="67" customFormat="1" ht="12.75">
      <c r="A460" s="94"/>
      <c r="B460" s="95"/>
      <c r="C460" s="96"/>
      <c r="D460" s="94"/>
      <c r="E460" s="94"/>
      <c r="F460" s="94"/>
    </row>
    <row r="461" spans="1:6" s="67" customFormat="1" ht="12.75">
      <c r="A461" s="94"/>
      <c r="B461" s="95"/>
      <c r="C461" s="96"/>
      <c r="D461" s="94"/>
      <c r="E461" s="94"/>
      <c r="F461" s="94"/>
    </row>
    <row r="462" spans="1:6" s="67" customFormat="1" ht="12.75">
      <c r="A462" s="94"/>
      <c r="B462" s="95"/>
      <c r="C462" s="96"/>
      <c r="D462" s="94"/>
      <c r="E462" s="94"/>
      <c r="F462" s="94"/>
    </row>
    <row r="463" spans="1:6" s="67" customFormat="1" ht="12.75">
      <c r="A463" s="94"/>
      <c r="B463" s="95"/>
      <c r="C463" s="96"/>
      <c r="D463" s="94"/>
      <c r="E463" s="94"/>
      <c r="F463" s="94"/>
    </row>
    <row r="464" spans="1:6" s="67" customFormat="1" ht="12.75">
      <c r="A464" s="94"/>
      <c r="B464" s="95"/>
      <c r="C464" s="96"/>
      <c r="D464" s="94"/>
      <c r="E464" s="94"/>
      <c r="F464" s="94"/>
    </row>
    <row r="465" spans="1:6" s="67" customFormat="1" ht="12.75">
      <c r="A465" s="94"/>
      <c r="B465" s="95"/>
      <c r="C465" s="96"/>
      <c r="D465" s="94"/>
      <c r="E465" s="94"/>
      <c r="F465" s="94"/>
    </row>
    <row r="466" spans="1:6" s="67" customFormat="1" ht="12.75">
      <c r="A466" s="94"/>
      <c r="B466" s="95"/>
      <c r="C466" s="96"/>
      <c r="D466" s="94"/>
      <c r="E466" s="94"/>
      <c r="F466" s="94"/>
    </row>
    <row r="467" spans="1:6" s="67" customFormat="1" ht="12.75">
      <c r="A467" s="94"/>
      <c r="B467" s="95"/>
      <c r="C467" s="96"/>
      <c r="D467" s="94"/>
      <c r="E467" s="94"/>
      <c r="F467" s="94"/>
    </row>
    <row r="468" spans="1:6" s="67" customFormat="1" ht="12.75">
      <c r="A468" s="94"/>
      <c r="B468" s="95"/>
      <c r="C468" s="96"/>
      <c r="D468" s="94"/>
      <c r="E468" s="94"/>
      <c r="F468" s="94"/>
    </row>
    <row r="469" spans="1:6" s="67" customFormat="1" ht="12.75">
      <c r="A469" s="94"/>
      <c r="B469" s="95"/>
      <c r="C469" s="96"/>
      <c r="D469" s="94"/>
      <c r="E469" s="94"/>
      <c r="F469" s="94"/>
    </row>
    <row r="470" spans="1:6" s="67" customFormat="1" ht="12.75">
      <c r="A470" s="94"/>
      <c r="B470" s="95"/>
      <c r="C470" s="96"/>
      <c r="D470" s="94"/>
      <c r="E470" s="94"/>
      <c r="F470" s="94"/>
    </row>
    <row r="471" spans="1:6" s="67" customFormat="1" ht="12.75">
      <c r="A471" s="94"/>
      <c r="B471" s="95"/>
      <c r="C471" s="96"/>
      <c r="D471" s="94"/>
      <c r="E471" s="94"/>
      <c r="F471" s="94"/>
    </row>
    <row r="472" spans="1:6" s="67" customFormat="1" ht="12.75">
      <c r="A472" s="94"/>
      <c r="B472" s="95"/>
      <c r="C472" s="96"/>
      <c r="D472" s="94"/>
      <c r="E472" s="94"/>
      <c r="F472" s="94"/>
    </row>
    <row r="473" spans="1:6" s="67" customFormat="1" ht="12.75">
      <c r="A473" s="94"/>
      <c r="B473" s="95"/>
      <c r="C473" s="96"/>
      <c r="D473" s="94"/>
      <c r="E473" s="94"/>
      <c r="F473" s="94"/>
    </row>
    <row r="474" spans="1:6" s="67" customFormat="1" ht="12.75">
      <c r="A474" s="94"/>
      <c r="B474" s="95"/>
      <c r="C474" s="96"/>
      <c r="D474" s="94"/>
      <c r="E474" s="94"/>
      <c r="F474" s="94"/>
    </row>
    <row r="475" spans="1:6" s="67" customFormat="1" ht="12.75">
      <c r="A475" s="94"/>
      <c r="B475" s="95"/>
      <c r="C475" s="96"/>
      <c r="D475" s="94"/>
      <c r="E475" s="94"/>
      <c r="F475" s="94"/>
    </row>
    <row r="476" spans="1:6" s="67" customFormat="1" ht="12.75">
      <c r="A476" s="94"/>
      <c r="B476" s="95"/>
      <c r="C476" s="96"/>
      <c r="D476" s="94"/>
      <c r="E476" s="94"/>
      <c r="F476" s="94"/>
    </row>
    <row r="477" spans="1:6" s="67" customFormat="1" ht="12.75">
      <c r="A477" s="94"/>
      <c r="B477" s="95"/>
      <c r="C477" s="96"/>
      <c r="D477" s="94"/>
      <c r="E477" s="94"/>
      <c r="F477" s="94"/>
    </row>
    <row r="478" spans="1:6" s="67" customFormat="1" ht="12.75">
      <c r="A478" s="94"/>
      <c r="B478" s="95"/>
      <c r="C478" s="96"/>
      <c r="D478" s="94"/>
      <c r="E478" s="94"/>
      <c r="F478" s="94"/>
    </row>
    <row r="479" spans="1:6" s="67" customFormat="1" ht="12.75">
      <c r="A479" s="94"/>
      <c r="B479" s="95"/>
      <c r="C479" s="96"/>
      <c r="D479" s="94"/>
      <c r="E479" s="94"/>
      <c r="F479" s="94"/>
    </row>
    <row r="480" spans="1:6" s="67" customFormat="1" ht="12.75">
      <c r="A480" s="94"/>
      <c r="B480" s="95"/>
      <c r="C480" s="96"/>
      <c r="D480" s="94"/>
      <c r="E480" s="94"/>
      <c r="F480" s="94"/>
    </row>
    <row r="481" spans="1:6" s="67" customFormat="1" ht="12.75">
      <c r="A481" s="94"/>
      <c r="B481" s="95"/>
      <c r="C481" s="96"/>
      <c r="D481" s="94"/>
      <c r="E481" s="94"/>
      <c r="F481" s="94"/>
    </row>
    <row r="482" spans="1:6" s="67" customFormat="1" ht="12.75">
      <c r="A482" s="94"/>
      <c r="B482" s="95"/>
      <c r="C482" s="96"/>
      <c r="D482" s="94"/>
      <c r="E482" s="94"/>
      <c r="F482" s="94"/>
    </row>
    <row r="483" spans="1:6" s="67" customFormat="1" ht="12.75">
      <c r="A483" s="94"/>
      <c r="B483" s="95"/>
      <c r="C483" s="96"/>
      <c r="D483" s="94"/>
      <c r="E483" s="94"/>
      <c r="F483" s="94"/>
    </row>
    <row r="484" spans="1:6" s="67" customFormat="1" ht="12.75">
      <c r="A484" s="94"/>
      <c r="B484" s="95"/>
      <c r="C484" s="96"/>
      <c r="D484" s="94"/>
      <c r="E484" s="94"/>
      <c r="F484" s="94"/>
    </row>
    <row r="485" spans="1:6" s="67" customFormat="1" ht="12.75">
      <c r="A485" s="94"/>
      <c r="B485" s="95"/>
      <c r="C485" s="96"/>
      <c r="D485" s="94"/>
      <c r="E485" s="94"/>
      <c r="F485" s="94"/>
    </row>
    <row r="486" spans="1:6" s="67" customFormat="1" ht="12.75">
      <c r="A486" s="94"/>
      <c r="B486" s="95"/>
      <c r="C486" s="96"/>
      <c r="D486" s="94"/>
      <c r="E486" s="94"/>
      <c r="F486" s="94"/>
    </row>
    <row r="487" spans="1:6" s="67" customFormat="1" ht="12.75">
      <c r="A487" s="94"/>
      <c r="B487" s="95"/>
      <c r="C487" s="96"/>
      <c r="D487" s="94"/>
      <c r="E487" s="94"/>
      <c r="F487" s="94"/>
    </row>
    <row r="488" spans="1:6" s="67" customFormat="1" ht="12.75">
      <c r="A488" s="94"/>
      <c r="B488" s="95"/>
      <c r="C488" s="96"/>
      <c r="D488" s="94"/>
      <c r="E488" s="94"/>
      <c r="F488" s="94"/>
    </row>
    <row r="489" spans="1:6" s="67" customFormat="1" ht="12.75">
      <c r="A489" s="94"/>
      <c r="B489" s="95"/>
      <c r="C489" s="96"/>
      <c r="D489" s="94"/>
      <c r="E489" s="94"/>
      <c r="F489" s="94"/>
    </row>
    <row r="490" spans="1:6" s="67" customFormat="1" ht="12.75">
      <c r="A490" s="94"/>
      <c r="B490" s="95"/>
      <c r="C490" s="96"/>
      <c r="D490" s="94"/>
      <c r="E490" s="94"/>
      <c r="F490" s="94"/>
    </row>
    <row r="491" spans="1:6" s="67" customFormat="1" ht="12.75">
      <c r="A491" s="94"/>
      <c r="B491" s="95"/>
      <c r="C491" s="96"/>
      <c r="D491" s="94"/>
      <c r="E491" s="94"/>
      <c r="F491" s="94"/>
    </row>
    <row r="492" spans="1:6" s="67" customFormat="1" ht="12.75">
      <c r="A492" s="94"/>
      <c r="B492" s="95"/>
      <c r="C492" s="96"/>
      <c r="D492" s="94"/>
      <c r="E492" s="94"/>
      <c r="F492" s="94"/>
    </row>
    <row r="493" spans="1:6" s="67" customFormat="1" ht="12.75">
      <c r="A493" s="94"/>
      <c r="B493" s="95"/>
      <c r="C493" s="96"/>
      <c r="D493" s="94"/>
      <c r="E493" s="94"/>
      <c r="F493" s="94"/>
    </row>
    <row r="494" spans="1:6" s="67" customFormat="1" ht="12.75">
      <c r="A494" s="94"/>
      <c r="B494" s="95"/>
      <c r="C494" s="96"/>
      <c r="D494" s="94"/>
      <c r="E494" s="94"/>
      <c r="F494" s="94"/>
    </row>
    <row r="495" spans="1:6" s="67" customFormat="1" ht="12.75">
      <c r="A495" s="94"/>
      <c r="B495" s="95"/>
      <c r="C495" s="96"/>
      <c r="D495" s="94"/>
      <c r="E495" s="94"/>
      <c r="F495" s="94"/>
    </row>
    <row r="496" spans="1:6" s="67" customFormat="1" ht="12.75">
      <c r="A496" s="94"/>
      <c r="B496" s="95"/>
      <c r="C496" s="96"/>
      <c r="D496" s="94"/>
      <c r="E496" s="94"/>
      <c r="F496" s="94"/>
    </row>
    <row r="497" spans="1:6" s="67" customFormat="1" ht="12.75">
      <c r="A497" s="94"/>
      <c r="B497" s="95"/>
      <c r="C497" s="96"/>
      <c r="D497" s="94"/>
      <c r="E497" s="94"/>
      <c r="F497" s="94"/>
    </row>
    <row r="498" spans="1:6" s="67" customFormat="1" ht="12.75">
      <c r="A498" s="94"/>
      <c r="B498" s="95"/>
      <c r="C498" s="96"/>
      <c r="D498" s="94"/>
      <c r="E498" s="94"/>
      <c r="F498" s="94"/>
    </row>
    <row r="499" spans="1:6" s="67" customFormat="1" ht="12.75">
      <c r="A499" s="94"/>
      <c r="B499" s="95"/>
      <c r="C499" s="96"/>
      <c r="D499" s="94"/>
      <c r="E499" s="94"/>
      <c r="F499" s="94"/>
    </row>
    <row r="500" spans="1:6" s="67" customFormat="1" ht="12.75">
      <c r="A500" s="94"/>
      <c r="B500" s="95"/>
      <c r="C500" s="96"/>
      <c r="D500" s="94"/>
      <c r="E500" s="94"/>
      <c r="F500" s="94"/>
    </row>
    <row r="501" spans="1:6" s="67" customFormat="1" ht="12.75">
      <c r="A501" s="94"/>
      <c r="B501" s="95"/>
      <c r="C501" s="96"/>
      <c r="D501" s="94"/>
      <c r="E501" s="94"/>
      <c r="F501" s="94"/>
    </row>
    <row r="502" spans="1:6" s="67" customFormat="1" ht="12.75">
      <c r="A502" s="94"/>
      <c r="B502" s="95"/>
      <c r="C502" s="96"/>
      <c r="D502" s="94"/>
      <c r="E502" s="94"/>
      <c r="F502" s="94"/>
    </row>
    <row r="503" spans="1:6" s="67" customFormat="1" ht="12.75">
      <c r="A503" s="94"/>
      <c r="B503" s="95"/>
      <c r="C503" s="96"/>
      <c r="D503" s="94"/>
      <c r="E503" s="94"/>
      <c r="F503" s="94"/>
    </row>
    <row r="504" spans="1:6" s="67" customFormat="1" ht="12.75">
      <c r="A504" s="94"/>
      <c r="B504" s="95"/>
      <c r="C504" s="96"/>
      <c r="D504" s="94"/>
      <c r="E504" s="94"/>
      <c r="F504" s="94"/>
    </row>
    <row r="505" spans="1:6" s="67" customFormat="1" ht="12.75">
      <c r="A505" s="94"/>
      <c r="B505" s="95"/>
      <c r="C505" s="96"/>
      <c r="D505" s="94"/>
      <c r="E505" s="94"/>
      <c r="F505" s="94"/>
    </row>
    <row r="506" spans="1:6" s="67" customFormat="1" ht="12.75">
      <c r="A506" s="94"/>
      <c r="B506" s="95"/>
      <c r="C506" s="96"/>
      <c r="D506" s="94"/>
      <c r="E506" s="94"/>
      <c r="F506" s="94"/>
    </row>
    <row r="507" spans="1:6" s="67" customFormat="1" ht="12.75">
      <c r="A507" s="94"/>
      <c r="B507" s="95"/>
      <c r="C507" s="96"/>
      <c r="D507" s="94"/>
      <c r="E507" s="94"/>
      <c r="F507" s="94"/>
    </row>
    <row r="508" spans="1:6" s="67" customFormat="1" ht="12.75">
      <c r="A508" s="94"/>
      <c r="B508" s="95"/>
      <c r="C508" s="96"/>
      <c r="D508" s="94"/>
      <c r="E508" s="94"/>
      <c r="F508" s="94"/>
    </row>
    <row r="509" spans="1:6" s="67" customFormat="1" ht="12.75">
      <c r="A509" s="94"/>
      <c r="B509" s="95"/>
      <c r="C509" s="96"/>
      <c r="D509" s="94"/>
      <c r="E509" s="94"/>
      <c r="F509" s="94"/>
    </row>
    <row r="510" spans="1:6" s="67" customFormat="1" ht="12.75">
      <c r="A510" s="94"/>
      <c r="B510" s="95"/>
      <c r="C510" s="96"/>
      <c r="D510" s="94"/>
      <c r="E510" s="94"/>
      <c r="F510" s="94"/>
    </row>
    <row r="511" spans="1:6" s="67" customFormat="1" ht="12.75">
      <c r="A511" s="94"/>
      <c r="B511" s="95"/>
      <c r="C511" s="96"/>
      <c r="D511" s="94"/>
      <c r="E511" s="94"/>
      <c r="F511" s="94"/>
    </row>
    <row r="512" spans="1:6" s="67" customFormat="1" ht="12.75">
      <c r="A512" s="94"/>
      <c r="B512" s="95"/>
      <c r="C512" s="96"/>
      <c r="D512" s="94"/>
      <c r="E512" s="94"/>
      <c r="F512" s="94"/>
    </row>
    <row r="513" spans="1:6" s="67" customFormat="1" ht="12.75">
      <c r="A513" s="94"/>
      <c r="B513" s="95"/>
      <c r="C513" s="96"/>
      <c r="D513" s="94"/>
      <c r="E513" s="94"/>
      <c r="F513" s="94"/>
    </row>
    <row r="514" spans="1:6" s="67" customFormat="1" ht="12.75">
      <c r="A514" s="94"/>
      <c r="B514" s="95"/>
      <c r="C514" s="96"/>
      <c r="D514" s="94"/>
      <c r="E514" s="94"/>
      <c r="F514" s="94"/>
    </row>
    <row r="515" spans="1:6" s="67" customFormat="1" ht="12.75">
      <c r="A515" s="94"/>
      <c r="B515" s="95"/>
      <c r="C515" s="96"/>
      <c r="D515" s="94"/>
      <c r="E515" s="94"/>
      <c r="F515" s="94"/>
    </row>
    <row r="516" spans="1:6" s="67" customFormat="1" ht="12.75">
      <c r="A516" s="94"/>
      <c r="B516" s="95"/>
      <c r="C516" s="96"/>
      <c r="D516" s="94"/>
      <c r="E516" s="94"/>
      <c r="F516" s="94"/>
    </row>
    <row r="517" spans="1:6" s="67" customFormat="1" ht="12.75">
      <c r="A517" s="94"/>
      <c r="B517" s="95"/>
      <c r="C517" s="96"/>
      <c r="D517" s="94"/>
      <c r="E517" s="94"/>
      <c r="F517" s="94"/>
    </row>
    <row r="518" spans="1:6" s="67" customFormat="1" ht="12.75">
      <c r="A518" s="94"/>
      <c r="B518" s="95"/>
      <c r="C518" s="96"/>
      <c r="D518" s="94"/>
      <c r="E518" s="94"/>
      <c r="F518" s="94"/>
    </row>
    <row r="519" spans="1:6" s="67" customFormat="1" ht="12.75">
      <c r="A519" s="94"/>
      <c r="B519" s="95"/>
      <c r="C519" s="96"/>
      <c r="D519" s="94"/>
      <c r="E519" s="94"/>
      <c r="F519" s="94"/>
    </row>
    <row r="520" spans="1:6" s="67" customFormat="1" ht="12.75">
      <c r="A520" s="94"/>
      <c r="B520" s="95"/>
      <c r="C520" s="96"/>
      <c r="D520" s="94"/>
      <c r="E520" s="94"/>
      <c r="F520" s="94"/>
    </row>
    <row r="521" spans="1:6" s="67" customFormat="1" ht="12.75">
      <c r="A521" s="94"/>
      <c r="B521" s="95"/>
      <c r="C521" s="96"/>
      <c r="D521" s="94"/>
      <c r="E521" s="94"/>
      <c r="F521" s="94"/>
    </row>
    <row r="522" spans="1:6" s="67" customFormat="1" ht="12.75">
      <c r="A522" s="94"/>
      <c r="B522" s="95"/>
      <c r="C522" s="96"/>
      <c r="D522" s="94"/>
      <c r="E522" s="94"/>
      <c r="F522" s="94"/>
    </row>
    <row r="523" spans="1:6" s="67" customFormat="1" ht="12.75">
      <c r="A523" s="94"/>
      <c r="B523" s="95"/>
      <c r="C523" s="96"/>
      <c r="D523" s="94"/>
      <c r="E523" s="94"/>
      <c r="F523" s="94"/>
    </row>
    <row r="524" spans="1:6" s="67" customFormat="1" ht="12.75">
      <c r="A524" s="94"/>
      <c r="B524" s="95"/>
      <c r="C524" s="96"/>
      <c r="D524" s="94"/>
      <c r="E524" s="94"/>
      <c r="F524" s="94"/>
    </row>
    <row r="525" spans="1:6" s="67" customFormat="1" ht="12.75">
      <c r="A525" s="94"/>
      <c r="B525" s="95"/>
      <c r="C525" s="96"/>
      <c r="D525" s="94"/>
      <c r="E525" s="94"/>
      <c r="F525" s="94"/>
    </row>
    <row r="526" spans="1:6" s="67" customFormat="1" ht="12.75">
      <c r="A526" s="94"/>
      <c r="B526" s="95"/>
      <c r="C526" s="96"/>
      <c r="D526" s="94"/>
      <c r="E526" s="94"/>
      <c r="F526" s="94"/>
    </row>
    <row r="527" spans="1:6" s="67" customFormat="1" ht="12.75">
      <c r="A527" s="94"/>
      <c r="B527" s="95"/>
      <c r="C527" s="96"/>
      <c r="D527" s="94"/>
      <c r="E527" s="94"/>
      <c r="F527" s="94"/>
    </row>
    <row r="528" spans="1:6" s="67" customFormat="1" ht="12.75">
      <c r="A528" s="94"/>
      <c r="B528" s="95"/>
      <c r="C528" s="96"/>
      <c r="D528" s="94"/>
      <c r="E528" s="94"/>
      <c r="F528" s="94"/>
    </row>
    <row r="529" spans="1:6" s="67" customFormat="1" ht="12.75">
      <c r="A529" s="94"/>
      <c r="B529" s="95"/>
      <c r="C529" s="96"/>
      <c r="D529" s="94"/>
      <c r="E529" s="94"/>
      <c r="F529" s="94"/>
    </row>
    <row r="530" spans="1:6" s="67" customFormat="1" ht="12.75">
      <c r="A530" s="94"/>
      <c r="B530" s="95"/>
      <c r="C530" s="96"/>
      <c r="D530" s="94"/>
      <c r="E530" s="94"/>
      <c r="F530" s="94"/>
    </row>
    <row r="531" spans="1:6" s="67" customFormat="1" ht="12.75">
      <c r="A531" s="94"/>
      <c r="B531" s="95"/>
      <c r="C531" s="96"/>
      <c r="D531" s="94"/>
      <c r="E531" s="94"/>
      <c r="F531" s="94"/>
    </row>
    <row r="532" spans="1:6" s="67" customFormat="1" ht="12.75">
      <c r="A532" s="94"/>
      <c r="B532" s="95"/>
      <c r="C532" s="96"/>
      <c r="D532" s="94"/>
      <c r="E532" s="94"/>
      <c r="F532" s="94"/>
    </row>
    <row r="533" spans="1:6" s="67" customFormat="1" ht="12.75">
      <c r="A533" s="94"/>
      <c r="B533" s="95"/>
      <c r="C533" s="96"/>
      <c r="D533" s="94"/>
      <c r="E533" s="94"/>
      <c r="F533" s="94"/>
    </row>
    <row r="534" spans="1:6" s="67" customFormat="1" ht="12.75">
      <c r="A534" s="94"/>
      <c r="B534" s="95"/>
      <c r="C534" s="96"/>
      <c r="D534" s="94"/>
      <c r="E534" s="94"/>
      <c r="F534" s="94"/>
    </row>
    <row r="535" spans="1:6" s="67" customFormat="1" ht="12.75">
      <c r="A535" s="94"/>
      <c r="B535" s="95"/>
      <c r="C535" s="96"/>
      <c r="D535" s="94"/>
      <c r="E535" s="94"/>
      <c r="F535" s="94"/>
    </row>
    <row r="536" spans="1:6" s="67" customFormat="1" ht="12.75">
      <c r="A536" s="94"/>
      <c r="B536" s="95"/>
      <c r="C536" s="96"/>
      <c r="D536" s="94"/>
      <c r="E536" s="94"/>
      <c r="F536" s="94"/>
    </row>
    <row r="537" spans="1:6" s="67" customFormat="1" ht="12.75">
      <c r="A537" s="94"/>
      <c r="B537" s="95"/>
      <c r="C537" s="96"/>
      <c r="D537" s="94"/>
      <c r="E537" s="94"/>
      <c r="F537" s="94"/>
    </row>
    <row r="538" spans="1:6" s="67" customFormat="1" ht="12.75">
      <c r="A538" s="94"/>
      <c r="B538" s="95"/>
      <c r="C538" s="96"/>
      <c r="D538" s="94"/>
      <c r="E538" s="94"/>
      <c r="F538" s="94"/>
    </row>
    <row r="539" spans="1:6" s="67" customFormat="1" ht="12.75">
      <c r="A539" s="94"/>
      <c r="B539" s="95"/>
      <c r="C539" s="96"/>
      <c r="D539" s="94"/>
      <c r="E539" s="94"/>
      <c r="F539" s="94"/>
    </row>
    <row r="540" spans="1:6" s="67" customFormat="1" ht="12.75">
      <c r="A540" s="94"/>
      <c r="B540" s="95"/>
      <c r="C540" s="96"/>
      <c r="D540" s="94"/>
      <c r="E540" s="94"/>
      <c r="F540" s="94"/>
    </row>
    <row r="541" spans="1:6" s="67" customFormat="1" ht="12.75">
      <c r="A541" s="94"/>
      <c r="B541" s="95"/>
      <c r="C541" s="96"/>
      <c r="D541" s="94"/>
      <c r="E541" s="94"/>
      <c r="F541" s="94"/>
    </row>
    <row r="542" spans="1:6" s="67" customFormat="1" ht="12.75">
      <c r="A542" s="94"/>
      <c r="B542" s="95"/>
      <c r="C542" s="96"/>
      <c r="D542" s="94"/>
      <c r="E542" s="94"/>
      <c r="F542" s="94"/>
    </row>
    <row r="543" spans="1:6" s="67" customFormat="1" ht="12.75">
      <c r="A543" s="94"/>
      <c r="B543" s="95"/>
      <c r="C543" s="96"/>
      <c r="D543" s="94"/>
      <c r="E543" s="94"/>
      <c r="F543" s="94"/>
    </row>
    <row r="544" spans="1:6" s="67" customFormat="1" ht="12.75">
      <c r="A544" s="94"/>
      <c r="B544" s="95"/>
      <c r="C544" s="96"/>
      <c r="D544" s="94"/>
      <c r="E544" s="94"/>
      <c r="F544" s="94"/>
    </row>
    <row r="545" spans="1:6" s="67" customFormat="1" ht="12.75">
      <c r="A545" s="94"/>
      <c r="B545" s="95"/>
      <c r="C545" s="96"/>
      <c r="D545" s="94"/>
      <c r="E545" s="94"/>
      <c r="F545" s="94"/>
    </row>
    <row r="546" spans="1:6" s="67" customFormat="1" ht="12.75">
      <c r="A546" s="94"/>
      <c r="B546" s="95"/>
      <c r="C546" s="96"/>
      <c r="D546" s="94"/>
      <c r="E546" s="94"/>
      <c r="F546" s="94"/>
    </row>
    <row r="547" spans="1:6" s="67" customFormat="1" ht="12.75">
      <c r="A547" s="94"/>
      <c r="B547" s="95"/>
      <c r="C547" s="96"/>
      <c r="D547" s="94"/>
      <c r="E547" s="94"/>
      <c r="F547" s="94"/>
    </row>
    <row r="548" spans="1:6" s="67" customFormat="1" ht="12.75">
      <c r="A548" s="94"/>
      <c r="B548" s="95"/>
      <c r="C548" s="96"/>
      <c r="D548" s="94"/>
      <c r="E548" s="94"/>
      <c r="F548" s="94"/>
    </row>
    <row r="549" spans="1:6" s="67" customFormat="1" ht="12.75">
      <c r="A549" s="94"/>
      <c r="B549" s="95"/>
      <c r="C549" s="96"/>
      <c r="D549" s="94"/>
      <c r="E549" s="94"/>
      <c r="F549" s="94"/>
    </row>
    <row r="550" spans="1:6" s="67" customFormat="1" ht="12.75">
      <c r="A550" s="94"/>
      <c r="B550" s="95"/>
      <c r="C550" s="96"/>
      <c r="D550" s="94"/>
      <c r="E550" s="94"/>
      <c r="F550" s="94"/>
    </row>
    <row r="551" spans="1:6" s="67" customFormat="1" ht="12.75">
      <c r="A551" s="94"/>
      <c r="B551" s="95"/>
      <c r="C551" s="96"/>
      <c r="D551" s="94"/>
      <c r="E551" s="94"/>
      <c r="F551" s="94"/>
    </row>
    <row r="552" spans="1:6" s="67" customFormat="1" ht="12.75">
      <c r="A552" s="94"/>
      <c r="B552" s="95"/>
      <c r="C552" s="96"/>
      <c r="D552" s="94"/>
      <c r="E552" s="94"/>
      <c r="F552" s="94"/>
    </row>
    <row r="553" spans="1:6" s="67" customFormat="1" ht="12.75">
      <c r="A553" s="94"/>
      <c r="B553" s="95"/>
      <c r="C553" s="96"/>
      <c r="D553" s="94"/>
      <c r="E553" s="94"/>
      <c r="F553" s="94"/>
    </row>
    <row r="554" spans="1:6" s="67" customFormat="1" ht="12.75">
      <c r="A554" s="94"/>
      <c r="B554" s="95"/>
      <c r="C554" s="96"/>
      <c r="D554" s="94"/>
      <c r="E554" s="94"/>
      <c r="F554" s="94"/>
    </row>
    <row r="555" spans="1:6" s="67" customFormat="1" ht="12.75">
      <c r="A555" s="94"/>
      <c r="B555" s="95"/>
      <c r="C555" s="96"/>
      <c r="D555" s="94"/>
      <c r="E555" s="94"/>
      <c r="F555" s="94"/>
    </row>
    <row r="556" spans="1:6" s="67" customFormat="1" ht="12.75">
      <c r="A556" s="94"/>
      <c r="B556" s="95"/>
      <c r="C556" s="96"/>
      <c r="D556" s="94"/>
      <c r="E556" s="94"/>
      <c r="F556" s="94"/>
    </row>
    <row r="557" spans="1:6" s="67" customFormat="1" ht="12.75">
      <c r="A557" s="94"/>
      <c r="B557" s="95"/>
      <c r="C557" s="96"/>
      <c r="D557" s="94"/>
      <c r="E557" s="94"/>
      <c r="F557" s="94"/>
    </row>
    <row r="558" spans="1:6" s="67" customFormat="1" ht="12.75">
      <c r="A558" s="94"/>
      <c r="B558" s="95"/>
      <c r="C558" s="96"/>
      <c r="D558" s="94"/>
      <c r="E558" s="94"/>
      <c r="F558" s="94"/>
    </row>
    <row r="559" spans="1:6" s="67" customFormat="1" ht="12.75">
      <c r="A559" s="94"/>
      <c r="B559" s="95"/>
      <c r="C559" s="96"/>
      <c r="D559" s="94"/>
      <c r="E559" s="94"/>
      <c r="F559" s="94"/>
    </row>
    <row r="560" spans="1:6" s="67" customFormat="1" ht="12.75">
      <c r="A560" s="94"/>
      <c r="B560" s="95"/>
      <c r="C560" s="96"/>
      <c r="D560" s="94"/>
      <c r="E560" s="94"/>
      <c r="F560" s="94"/>
    </row>
    <row r="561" spans="1:6" s="67" customFormat="1" ht="12.75">
      <c r="A561" s="94"/>
      <c r="B561" s="95"/>
      <c r="C561" s="96"/>
      <c r="D561" s="94"/>
      <c r="E561" s="94"/>
      <c r="F561" s="94"/>
    </row>
    <row r="562" spans="1:6" s="67" customFormat="1" ht="12.75">
      <c r="A562" s="94"/>
      <c r="B562" s="95"/>
      <c r="C562" s="96"/>
      <c r="D562" s="94"/>
      <c r="E562" s="94"/>
      <c r="F562" s="94"/>
    </row>
    <row r="563" spans="1:6" s="67" customFormat="1" ht="12.75">
      <c r="A563" s="94"/>
      <c r="B563" s="95"/>
      <c r="C563" s="96"/>
      <c r="D563" s="94"/>
      <c r="E563" s="94"/>
      <c r="F563" s="94"/>
    </row>
    <row r="564" spans="1:6" s="67" customFormat="1" ht="12.75">
      <c r="A564" s="94"/>
      <c r="B564" s="95"/>
      <c r="C564" s="96"/>
      <c r="D564" s="94"/>
      <c r="E564" s="94"/>
      <c r="F564" s="94"/>
    </row>
    <row r="565" spans="1:6" s="67" customFormat="1" ht="12.75">
      <c r="A565" s="94"/>
      <c r="B565" s="95"/>
      <c r="C565" s="96"/>
      <c r="D565" s="94"/>
      <c r="E565" s="94"/>
      <c r="F565" s="94"/>
    </row>
    <row r="566" spans="1:6" s="67" customFormat="1" ht="12.75">
      <c r="A566" s="94"/>
      <c r="B566" s="95"/>
      <c r="C566" s="96"/>
      <c r="D566" s="94"/>
      <c r="E566" s="94"/>
      <c r="F566" s="94"/>
    </row>
    <row r="567" spans="1:6" s="67" customFormat="1" ht="12.75">
      <c r="A567" s="94"/>
      <c r="B567" s="95"/>
      <c r="C567" s="96"/>
      <c r="D567" s="94"/>
      <c r="E567" s="94"/>
      <c r="F567" s="94"/>
    </row>
    <row r="568" spans="1:6" s="67" customFormat="1" ht="12.75">
      <c r="A568" s="94"/>
      <c r="B568" s="95"/>
      <c r="C568" s="96"/>
      <c r="D568" s="94"/>
      <c r="E568" s="94"/>
      <c r="F568" s="94"/>
    </row>
    <row r="569" spans="1:6" s="67" customFormat="1" ht="12.75">
      <c r="A569" s="94"/>
      <c r="B569" s="95"/>
      <c r="C569" s="96"/>
      <c r="D569" s="94"/>
      <c r="E569" s="94"/>
      <c r="F569" s="94"/>
    </row>
    <row r="570" spans="1:6" s="67" customFormat="1" ht="12.75">
      <c r="A570" s="94"/>
      <c r="B570" s="95"/>
      <c r="C570" s="96"/>
      <c r="D570" s="94"/>
      <c r="E570" s="94"/>
      <c r="F570" s="94"/>
    </row>
    <row r="571" spans="1:6" s="67" customFormat="1" ht="12.75">
      <c r="A571" s="94"/>
      <c r="B571" s="95"/>
      <c r="C571" s="96"/>
      <c r="D571" s="94"/>
      <c r="E571" s="94"/>
      <c r="F571" s="94"/>
    </row>
    <row r="572" spans="1:6" s="67" customFormat="1" ht="12.75">
      <c r="A572" s="94"/>
      <c r="B572" s="95"/>
      <c r="C572" s="96"/>
      <c r="D572" s="94"/>
      <c r="E572" s="94"/>
      <c r="F572" s="94"/>
    </row>
    <row r="573" spans="1:6" s="67" customFormat="1" ht="12.75">
      <c r="A573" s="94"/>
      <c r="B573" s="95"/>
      <c r="C573" s="96"/>
      <c r="D573" s="94"/>
      <c r="E573" s="94"/>
      <c r="F573" s="94"/>
    </row>
    <row r="574" spans="1:6" s="67" customFormat="1" ht="12.75">
      <c r="A574" s="94"/>
      <c r="B574" s="95"/>
      <c r="C574" s="96"/>
      <c r="D574" s="94"/>
      <c r="E574" s="94"/>
      <c r="F574" s="94"/>
    </row>
    <row r="575" spans="1:6" s="67" customFormat="1" ht="12.75">
      <c r="A575" s="94"/>
      <c r="B575" s="95"/>
      <c r="C575" s="96"/>
      <c r="D575" s="94"/>
      <c r="E575" s="94"/>
      <c r="F575" s="94"/>
    </row>
    <row r="576" spans="1:6" s="67" customFormat="1" ht="12.75">
      <c r="A576" s="94"/>
      <c r="B576" s="95"/>
      <c r="C576" s="96"/>
      <c r="D576" s="94"/>
      <c r="E576" s="94"/>
      <c r="F576" s="94"/>
    </row>
    <row r="577" spans="1:6" s="67" customFormat="1" ht="12.75">
      <c r="A577" s="94"/>
      <c r="B577" s="95"/>
      <c r="C577" s="96"/>
      <c r="D577" s="94"/>
      <c r="E577" s="94"/>
      <c r="F577" s="94"/>
    </row>
    <row r="578" spans="1:6" s="67" customFormat="1" ht="12.75">
      <c r="A578" s="94"/>
      <c r="B578" s="95"/>
      <c r="C578" s="96"/>
      <c r="D578" s="94"/>
      <c r="E578" s="94"/>
      <c r="F578" s="94"/>
    </row>
    <row r="579" spans="1:6" s="67" customFormat="1" ht="12.75">
      <c r="A579" s="94"/>
      <c r="B579" s="95"/>
      <c r="C579" s="96"/>
      <c r="D579" s="94"/>
      <c r="E579" s="94"/>
      <c r="F579" s="94"/>
    </row>
    <row r="580" spans="1:6" s="67" customFormat="1" ht="12.75">
      <c r="A580" s="94"/>
      <c r="B580" s="95"/>
      <c r="C580" s="96"/>
      <c r="D580" s="94"/>
      <c r="E580" s="94"/>
      <c r="F580" s="94"/>
    </row>
    <row r="581" spans="1:6" s="67" customFormat="1" ht="12.75">
      <c r="A581" s="94"/>
      <c r="B581" s="95"/>
      <c r="C581" s="96"/>
      <c r="D581" s="94"/>
      <c r="E581" s="94"/>
      <c r="F581" s="94"/>
    </row>
    <row r="582" spans="1:6" s="67" customFormat="1" ht="12.75">
      <c r="A582" s="94"/>
      <c r="B582" s="95"/>
      <c r="C582" s="96"/>
      <c r="D582" s="94"/>
      <c r="E582" s="94"/>
      <c r="F582" s="94"/>
    </row>
    <row r="583" spans="1:6" s="67" customFormat="1" ht="12.75">
      <c r="A583" s="94"/>
      <c r="B583" s="95"/>
      <c r="C583" s="96"/>
      <c r="D583" s="94"/>
      <c r="E583" s="94"/>
      <c r="F583" s="94"/>
    </row>
    <row r="584" spans="1:6" s="67" customFormat="1" ht="12.75">
      <c r="A584" s="94"/>
      <c r="B584" s="95"/>
      <c r="C584" s="96"/>
      <c r="D584" s="94"/>
      <c r="E584" s="94"/>
      <c r="F584" s="94"/>
    </row>
    <row r="585" spans="1:6" s="67" customFormat="1" ht="12.75">
      <c r="A585" s="94"/>
      <c r="B585" s="95"/>
      <c r="C585" s="96"/>
      <c r="D585" s="94"/>
      <c r="E585" s="94"/>
      <c r="F585" s="94"/>
    </row>
    <row r="586" spans="1:6" s="67" customFormat="1" ht="12.75">
      <c r="A586" s="94"/>
      <c r="B586" s="95"/>
      <c r="C586" s="96"/>
      <c r="D586" s="94"/>
      <c r="E586" s="94"/>
      <c r="F586" s="94"/>
    </row>
    <row r="587" spans="1:6" s="67" customFormat="1" ht="12.75">
      <c r="A587" s="94"/>
      <c r="B587" s="95"/>
      <c r="C587" s="96"/>
      <c r="D587" s="94"/>
      <c r="E587" s="94"/>
      <c r="F587" s="94"/>
    </row>
    <row r="588" spans="1:6" s="67" customFormat="1" ht="12.75">
      <c r="A588" s="94"/>
      <c r="B588" s="95"/>
      <c r="C588" s="96"/>
      <c r="D588" s="94"/>
      <c r="E588" s="94"/>
      <c r="F588" s="94"/>
    </row>
    <row r="589" spans="1:6" s="67" customFormat="1" ht="12.75">
      <c r="A589" s="94"/>
      <c r="B589" s="95"/>
      <c r="C589" s="96"/>
      <c r="D589" s="94"/>
      <c r="E589" s="94"/>
      <c r="F589" s="94"/>
    </row>
    <row r="590" spans="1:6" s="67" customFormat="1" ht="12.75">
      <c r="A590" s="94"/>
      <c r="B590" s="95"/>
      <c r="C590" s="96"/>
      <c r="D590" s="94"/>
      <c r="E590" s="94"/>
      <c r="F590" s="94"/>
    </row>
    <row r="591" spans="1:6" s="67" customFormat="1" ht="12.75">
      <c r="A591" s="94"/>
      <c r="B591" s="95"/>
      <c r="C591" s="96"/>
      <c r="D591" s="94"/>
      <c r="E591" s="94"/>
      <c r="F591" s="94"/>
    </row>
    <row r="592" spans="1:6" s="67" customFormat="1" ht="12.75">
      <c r="A592" s="94"/>
      <c r="B592" s="95"/>
      <c r="C592" s="96"/>
      <c r="D592" s="94"/>
      <c r="E592" s="94"/>
      <c r="F592" s="94"/>
    </row>
    <row r="593" spans="1:6" s="67" customFormat="1" ht="12.75">
      <c r="A593" s="94"/>
      <c r="B593" s="95"/>
      <c r="C593" s="96"/>
      <c r="D593" s="94"/>
      <c r="E593" s="94"/>
      <c r="F593" s="94"/>
    </row>
    <row r="594" spans="1:6" s="67" customFormat="1" ht="12.75">
      <c r="A594" s="94"/>
      <c r="B594" s="95"/>
      <c r="C594" s="96"/>
      <c r="D594" s="94"/>
      <c r="E594" s="94"/>
      <c r="F594" s="94"/>
    </row>
    <row r="595" spans="1:6" s="67" customFormat="1" ht="12.75">
      <c r="A595" s="94"/>
      <c r="B595" s="95"/>
      <c r="C595" s="96"/>
      <c r="D595" s="94"/>
      <c r="E595" s="94"/>
      <c r="F595" s="94"/>
    </row>
    <row r="596" spans="1:6" s="67" customFormat="1" ht="12.75">
      <c r="A596" s="94"/>
      <c r="B596" s="95"/>
      <c r="C596" s="96"/>
      <c r="D596" s="94"/>
      <c r="E596" s="94"/>
      <c r="F596" s="94"/>
    </row>
    <row r="597" spans="1:6" s="67" customFormat="1" ht="12.75">
      <c r="A597" s="94"/>
      <c r="B597" s="95"/>
      <c r="C597" s="96"/>
      <c r="D597" s="94"/>
      <c r="E597" s="94"/>
      <c r="F597" s="94"/>
    </row>
    <row r="598" spans="1:6" s="67" customFormat="1" ht="12.75">
      <c r="A598" s="94"/>
      <c r="B598" s="95"/>
      <c r="C598" s="96"/>
      <c r="D598" s="94"/>
      <c r="E598" s="94"/>
      <c r="F598" s="94"/>
    </row>
    <row r="599" spans="1:6" s="67" customFormat="1" ht="12.75">
      <c r="A599" s="94"/>
      <c r="B599" s="95"/>
      <c r="C599" s="96"/>
      <c r="D599" s="94"/>
      <c r="E599" s="94"/>
      <c r="F599" s="94"/>
    </row>
    <row r="600" spans="1:6" s="67" customFormat="1" ht="12.75">
      <c r="A600" s="94"/>
      <c r="B600" s="95"/>
      <c r="C600" s="96"/>
      <c r="D600" s="94"/>
      <c r="E600" s="94"/>
      <c r="F600" s="94"/>
    </row>
    <row r="601" spans="1:6" s="67" customFormat="1" ht="12.75">
      <c r="A601" s="94"/>
      <c r="B601" s="95"/>
      <c r="C601" s="96"/>
      <c r="D601" s="94"/>
      <c r="E601" s="94"/>
      <c r="F601" s="94"/>
    </row>
    <row r="602" spans="1:6" s="67" customFormat="1" ht="12.75">
      <c r="A602" s="94"/>
      <c r="B602" s="95"/>
      <c r="C602" s="96"/>
      <c r="D602" s="94"/>
      <c r="E602" s="94"/>
      <c r="F602" s="94"/>
    </row>
  </sheetData>
  <mergeCells count="5">
    <mergeCell ref="A359:D359"/>
    <mergeCell ref="F1:G1"/>
    <mergeCell ref="A3:G3"/>
    <mergeCell ref="A4:G4"/>
    <mergeCell ref="F2:G2"/>
  </mergeCells>
  <printOptions/>
  <pageMargins left="0.5905511811023623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51"/>
  <sheetViews>
    <sheetView zoomScaleSheetLayoutView="75" workbookViewId="0" topLeftCell="A1">
      <selection activeCell="A1" sqref="A1"/>
    </sheetView>
  </sheetViews>
  <sheetFormatPr defaultColWidth="9.00390625" defaultRowHeight="12.75"/>
  <cols>
    <col min="1" max="1" width="5.75390625" style="20" customWidth="1"/>
    <col min="2" max="2" width="6.375" style="20" customWidth="1"/>
    <col min="3" max="3" width="5.00390625" style="20" customWidth="1"/>
    <col min="4" max="4" width="37.125" style="1" customWidth="1"/>
    <col min="5" max="5" width="15.00390625" style="1" customWidth="1"/>
    <col min="6" max="6" width="14.875" style="1" customWidth="1"/>
    <col min="7" max="7" width="10.625" style="1" customWidth="1"/>
    <col min="8" max="16384" width="7.875" style="1" customWidth="1"/>
  </cols>
  <sheetData>
    <row r="1" spans="5:7" ht="12.75">
      <c r="E1" s="181"/>
      <c r="F1" s="224" t="s">
        <v>275</v>
      </c>
      <c r="G1" s="224"/>
    </row>
    <row r="2" spans="5:7" ht="12.75">
      <c r="E2" s="181"/>
      <c r="F2" s="224" t="s">
        <v>306</v>
      </c>
      <c r="G2" s="224"/>
    </row>
    <row r="3" spans="1:7" ht="20.25">
      <c r="A3" s="230" t="s">
        <v>240</v>
      </c>
      <c r="B3" s="230"/>
      <c r="C3" s="230"/>
      <c r="D3" s="230"/>
      <c r="E3" s="230"/>
      <c r="F3" s="231"/>
      <c r="G3" s="231"/>
    </row>
    <row r="4" spans="1:7" ht="18">
      <c r="A4" s="225" t="s">
        <v>305</v>
      </c>
      <c r="B4" s="225"/>
      <c r="C4" s="225"/>
      <c r="D4" s="225"/>
      <c r="E4" s="225"/>
      <c r="F4" s="225"/>
      <c r="G4" s="225"/>
    </row>
    <row r="5" ht="13.5" thickBot="1"/>
    <row r="6" spans="1:7" s="42" customFormat="1" ht="31.5" thickBot="1" thickTop="1">
      <c r="A6" s="107" t="s">
        <v>0</v>
      </c>
      <c r="B6" s="108" t="s">
        <v>1</v>
      </c>
      <c r="C6" s="87" t="s">
        <v>2</v>
      </c>
      <c r="D6" s="87" t="s">
        <v>3</v>
      </c>
      <c r="E6" s="87" t="s">
        <v>15</v>
      </c>
      <c r="F6" s="139" t="s">
        <v>281</v>
      </c>
      <c r="G6" s="88" t="s">
        <v>282</v>
      </c>
    </row>
    <row r="7" spans="1:7" s="6" customFormat="1" ht="13.5" thickTop="1">
      <c r="A7" s="3">
        <v>750</v>
      </c>
      <c r="B7" s="4"/>
      <c r="C7" s="5"/>
      <c r="D7" s="4" t="s">
        <v>17</v>
      </c>
      <c r="E7" s="143">
        <f>SUM(E9)</f>
        <v>102300</v>
      </c>
      <c r="F7" s="143">
        <f>SUM(F9)</f>
        <v>102300</v>
      </c>
      <c r="G7" s="186">
        <f>SUM(F7/E7)</f>
        <v>1</v>
      </c>
    </row>
    <row r="8" spans="1:7" s="6" customFormat="1" ht="12.75">
      <c r="A8" s="7"/>
      <c r="B8" s="8"/>
      <c r="C8" s="9"/>
      <c r="D8" s="8"/>
      <c r="E8" s="141"/>
      <c r="F8" s="141"/>
      <c r="G8" s="184"/>
    </row>
    <row r="9" spans="1:7" s="6" customFormat="1" ht="12.75">
      <c r="A9" s="7"/>
      <c r="B9" s="8">
        <v>75011</v>
      </c>
      <c r="C9" s="9"/>
      <c r="D9" s="21" t="s">
        <v>49</v>
      </c>
      <c r="E9" s="141">
        <f>SUM(E10)</f>
        <v>102300</v>
      </c>
      <c r="F9" s="141">
        <f>SUM(F10)</f>
        <v>102300</v>
      </c>
      <c r="G9" s="184">
        <f aca="true" t="shared" si="0" ref="G9:G50">SUM(F9/E9)</f>
        <v>1</v>
      </c>
    </row>
    <row r="10" spans="1:7" s="6" customFormat="1" ht="63.75">
      <c r="A10" s="15"/>
      <c r="B10" s="16"/>
      <c r="C10" s="22">
        <v>201</v>
      </c>
      <c r="D10" s="19" t="s">
        <v>48</v>
      </c>
      <c r="E10" s="142">
        <v>102300</v>
      </c>
      <c r="F10" s="142">
        <v>102300</v>
      </c>
      <c r="G10" s="185">
        <f t="shared" si="0"/>
        <v>1</v>
      </c>
    </row>
    <row r="11" spans="1:7" s="6" customFormat="1" ht="12.75">
      <c r="A11" s="15"/>
      <c r="B11" s="16"/>
      <c r="C11" s="22"/>
      <c r="D11" s="19"/>
      <c r="E11" s="142"/>
      <c r="F11" s="142"/>
      <c r="G11" s="185"/>
    </row>
    <row r="12" spans="1:7" s="10" customFormat="1" ht="51">
      <c r="A12" s="3">
        <v>751</v>
      </c>
      <c r="B12" s="4"/>
      <c r="C12" s="5"/>
      <c r="D12" s="4" t="s">
        <v>18</v>
      </c>
      <c r="E12" s="143">
        <f>SUM(E14,E17,E20)</f>
        <v>31503</v>
      </c>
      <c r="F12" s="143">
        <f>SUM(F14,F17,F20)</f>
        <v>31503</v>
      </c>
      <c r="G12" s="186">
        <f t="shared" si="0"/>
        <v>1</v>
      </c>
    </row>
    <row r="13" spans="1:7" s="10" customFormat="1" ht="12.75">
      <c r="A13" s="7"/>
      <c r="B13" s="8"/>
      <c r="C13" s="9"/>
      <c r="D13" s="8"/>
      <c r="E13" s="141"/>
      <c r="F13" s="141"/>
      <c r="G13" s="184"/>
    </row>
    <row r="14" spans="1:7" s="10" customFormat="1" ht="25.5">
      <c r="A14" s="7"/>
      <c r="B14" s="8">
        <v>75101</v>
      </c>
      <c r="C14" s="9"/>
      <c r="D14" s="23" t="s">
        <v>56</v>
      </c>
      <c r="E14" s="182">
        <f>SUM(E15)</f>
        <v>2241</v>
      </c>
      <c r="F14" s="182">
        <f>SUM(F15)</f>
        <v>2241</v>
      </c>
      <c r="G14" s="187">
        <f t="shared" si="0"/>
        <v>1</v>
      </c>
    </row>
    <row r="15" spans="1:7" s="10" customFormat="1" ht="63.75">
      <c r="A15" s="15"/>
      <c r="B15" s="16"/>
      <c r="C15" s="22">
        <v>201</v>
      </c>
      <c r="D15" s="19" t="s">
        <v>48</v>
      </c>
      <c r="E15" s="142">
        <v>2241</v>
      </c>
      <c r="F15" s="142">
        <v>2241</v>
      </c>
      <c r="G15" s="185">
        <f t="shared" si="0"/>
        <v>1</v>
      </c>
    </row>
    <row r="16" spans="1:7" s="10" customFormat="1" ht="12.75">
      <c r="A16" s="15"/>
      <c r="B16" s="16"/>
      <c r="C16" s="22"/>
      <c r="D16" s="19"/>
      <c r="E16" s="142"/>
      <c r="F16" s="142"/>
      <c r="G16" s="185"/>
    </row>
    <row r="17" spans="1:7" s="10" customFormat="1" ht="38.25">
      <c r="A17" s="15"/>
      <c r="B17" s="8">
        <v>75109</v>
      </c>
      <c r="C17" s="9"/>
      <c r="D17" s="23" t="s">
        <v>286</v>
      </c>
      <c r="E17" s="144">
        <f>SUM(E18)</f>
        <v>9515</v>
      </c>
      <c r="F17" s="144">
        <f>SUM(F18)</f>
        <v>9515</v>
      </c>
      <c r="G17" s="188">
        <f t="shared" si="0"/>
        <v>1</v>
      </c>
    </row>
    <row r="18" spans="1:7" s="10" customFormat="1" ht="63.75">
      <c r="A18" s="15"/>
      <c r="B18" s="16"/>
      <c r="C18" s="22">
        <v>201</v>
      </c>
      <c r="D18" s="19" t="s">
        <v>48</v>
      </c>
      <c r="E18" s="142">
        <v>9515</v>
      </c>
      <c r="F18" s="142">
        <v>9515</v>
      </c>
      <c r="G18" s="185">
        <f t="shared" si="0"/>
        <v>1</v>
      </c>
    </row>
    <row r="19" spans="1:7" s="10" customFormat="1" ht="12.75">
      <c r="A19" s="15"/>
      <c r="B19" s="16"/>
      <c r="C19" s="22"/>
      <c r="D19" s="19"/>
      <c r="E19" s="142"/>
      <c r="F19" s="142"/>
      <c r="G19" s="185"/>
    </row>
    <row r="20" spans="1:7" s="10" customFormat="1" ht="25.5">
      <c r="A20" s="15"/>
      <c r="B20" s="8">
        <v>75110</v>
      </c>
      <c r="C20" s="9"/>
      <c r="D20" s="23" t="s">
        <v>287</v>
      </c>
      <c r="E20" s="144">
        <f>SUM(E21)</f>
        <v>19747</v>
      </c>
      <c r="F20" s="144">
        <f>SUM(F21)</f>
        <v>19747</v>
      </c>
      <c r="G20" s="188">
        <f t="shared" si="0"/>
        <v>1</v>
      </c>
    </row>
    <row r="21" spans="1:7" s="10" customFormat="1" ht="63.75">
      <c r="A21" s="15"/>
      <c r="B21" s="16"/>
      <c r="C21" s="22">
        <v>201</v>
      </c>
      <c r="D21" s="19" t="s">
        <v>48</v>
      </c>
      <c r="E21" s="142">
        <v>19747</v>
      </c>
      <c r="F21" s="142">
        <v>19747</v>
      </c>
      <c r="G21" s="185">
        <f t="shared" si="0"/>
        <v>1</v>
      </c>
    </row>
    <row r="22" spans="1:7" s="10" customFormat="1" ht="12.75">
      <c r="A22" s="15"/>
      <c r="B22" s="16"/>
      <c r="C22" s="22"/>
      <c r="D22" s="19"/>
      <c r="E22" s="142"/>
      <c r="F22" s="142"/>
      <c r="G22" s="185"/>
    </row>
    <row r="23" spans="1:7" s="10" customFormat="1" ht="12.75">
      <c r="A23" s="3">
        <v>801</v>
      </c>
      <c r="B23" s="4"/>
      <c r="C23" s="5"/>
      <c r="D23" s="4" t="s">
        <v>22</v>
      </c>
      <c r="E23" s="143">
        <f>SUM(E25)</f>
        <v>6033</v>
      </c>
      <c r="F23" s="143">
        <f>SUM(F25)</f>
        <v>6033</v>
      </c>
      <c r="G23" s="186">
        <f t="shared" si="0"/>
        <v>1</v>
      </c>
    </row>
    <row r="24" spans="1:7" s="10" customFormat="1" ht="12.75">
      <c r="A24" s="7"/>
      <c r="B24" s="8"/>
      <c r="C24" s="9"/>
      <c r="D24" s="21"/>
      <c r="E24" s="141"/>
      <c r="F24" s="141"/>
      <c r="G24" s="184"/>
    </row>
    <row r="25" spans="1:7" s="10" customFormat="1" ht="12.75">
      <c r="A25" s="7"/>
      <c r="B25" s="8">
        <v>80101</v>
      </c>
      <c r="C25" s="9"/>
      <c r="D25" s="21" t="s">
        <v>92</v>
      </c>
      <c r="E25" s="141">
        <f>SUM(E26:E26)</f>
        <v>6033</v>
      </c>
      <c r="F25" s="141">
        <f>SUM(F26:F26)</f>
        <v>6033</v>
      </c>
      <c r="G25" s="184">
        <f t="shared" si="0"/>
        <v>1</v>
      </c>
    </row>
    <row r="26" spans="1:7" s="10" customFormat="1" ht="63.75">
      <c r="A26" s="7"/>
      <c r="B26" s="16"/>
      <c r="C26" s="22">
        <v>201</v>
      </c>
      <c r="D26" s="19" t="s">
        <v>192</v>
      </c>
      <c r="E26" s="142">
        <v>6033</v>
      </c>
      <c r="F26" s="142">
        <v>6033</v>
      </c>
      <c r="G26" s="185">
        <f t="shared" si="0"/>
        <v>1</v>
      </c>
    </row>
    <row r="27" spans="1:7" s="10" customFormat="1" ht="34.5" customHeight="1">
      <c r="A27" s="15"/>
      <c r="B27" s="16"/>
      <c r="C27" s="22"/>
      <c r="D27" s="19"/>
      <c r="E27" s="142"/>
      <c r="F27" s="142"/>
      <c r="G27" s="185"/>
    </row>
    <row r="28" spans="1:7" s="6" customFormat="1" ht="12.75">
      <c r="A28" s="3">
        <v>853</v>
      </c>
      <c r="B28" s="4"/>
      <c r="C28" s="5"/>
      <c r="D28" s="4" t="s">
        <v>23</v>
      </c>
      <c r="E28" s="143">
        <f>SUM(E30,E33,E36,E39,E42)</f>
        <v>1803546</v>
      </c>
      <c r="F28" s="143">
        <f>SUM(F30,F33,F36,F39,F42)</f>
        <v>1803546</v>
      </c>
      <c r="G28" s="186">
        <f t="shared" si="0"/>
        <v>1</v>
      </c>
    </row>
    <row r="29" spans="1:7" s="6" customFormat="1" ht="12.75">
      <c r="A29" s="15"/>
      <c r="B29" s="16"/>
      <c r="C29" s="22"/>
      <c r="D29" s="19"/>
      <c r="E29" s="142"/>
      <c r="F29" s="142"/>
      <c r="G29" s="185"/>
    </row>
    <row r="30" spans="1:7" s="6" customFormat="1" ht="51">
      <c r="A30" s="15"/>
      <c r="B30" s="8">
        <v>85313</v>
      </c>
      <c r="C30" s="9"/>
      <c r="D30" s="21" t="s">
        <v>206</v>
      </c>
      <c r="E30" s="141">
        <f>SUM(E31)</f>
        <v>59300</v>
      </c>
      <c r="F30" s="141">
        <f>SUM(F31)</f>
        <v>59300</v>
      </c>
      <c r="G30" s="184">
        <f t="shared" si="0"/>
        <v>1</v>
      </c>
    </row>
    <row r="31" spans="1:7" s="6" customFormat="1" ht="63.75">
      <c r="A31" s="15"/>
      <c r="B31" s="16"/>
      <c r="C31" s="22">
        <v>201</v>
      </c>
      <c r="D31" s="19" t="s">
        <v>48</v>
      </c>
      <c r="E31" s="142">
        <v>59300</v>
      </c>
      <c r="F31" s="142">
        <v>59300</v>
      </c>
      <c r="G31" s="185">
        <f t="shared" si="0"/>
        <v>1</v>
      </c>
    </row>
    <row r="32" spans="1:7" s="6" customFormat="1" ht="12.75">
      <c r="A32" s="15"/>
      <c r="B32" s="16"/>
      <c r="C32" s="22"/>
      <c r="D32" s="19"/>
      <c r="E32" s="142"/>
      <c r="F32" s="142"/>
      <c r="G32" s="185"/>
    </row>
    <row r="33" spans="1:7" s="6" customFormat="1" ht="25.5">
      <c r="A33" s="7"/>
      <c r="B33" s="8">
        <v>85314</v>
      </c>
      <c r="C33" s="9"/>
      <c r="D33" s="21" t="s">
        <v>204</v>
      </c>
      <c r="E33" s="141">
        <f>SUM(E34:E34)</f>
        <v>1517996</v>
      </c>
      <c r="F33" s="141">
        <f>SUM(F34:F34)</f>
        <v>1517996</v>
      </c>
      <c r="G33" s="184">
        <f t="shared" si="0"/>
        <v>1</v>
      </c>
    </row>
    <row r="34" spans="1:7" s="6" customFormat="1" ht="63.75">
      <c r="A34" s="15"/>
      <c r="B34" s="16"/>
      <c r="C34" s="22">
        <v>201</v>
      </c>
      <c r="D34" s="19" t="s">
        <v>48</v>
      </c>
      <c r="E34" s="142">
        <v>1517996</v>
      </c>
      <c r="F34" s="142">
        <v>1517996</v>
      </c>
      <c r="G34" s="185">
        <f t="shared" si="0"/>
        <v>1</v>
      </c>
    </row>
    <row r="35" spans="1:7" s="6" customFormat="1" ht="12.75">
      <c r="A35" s="7"/>
      <c r="B35" s="8"/>
      <c r="C35" s="22"/>
      <c r="D35" s="19"/>
      <c r="E35" s="141"/>
      <c r="F35" s="141"/>
      <c r="G35" s="184"/>
    </row>
    <row r="36" spans="1:7" s="6" customFormat="1" ht="25.5">
      <c r="A36" s="7"/>
      <c r="B36" s="8">
        <v>85316</v>
      </c>
      <c r="C36" s="9"/>
      <c r="D36" s="21" t="s">
        <v>97</v>
      </c>
      <c r="E36" s="141">
        <f>SUM(E37:E37)</f>
        <v>25000</v>
      </c>
      <c r="F36" s="141">
        <f>SUM(F37:F37)</f>
        <v>25000</v>
      </c>
      <c r="G36" s="184">
        <f t="shared" si="0"/>
        <v>1</v>
      </c>
    </row>
    <row r="37" spans="1:7" s="6" customFormat="1" ht="63.75">
      <c r="A37" s="15"/>
      <c r="B37" s="16"/>
      <c r="C37" s="22">
        <v>201</v>
      </c>
      <c r="D37" s="19" t="s">
        <v>48</v>
      </c>
      <c r="E37" s="142">
        <v>25000</v>
      </c>
      <c r="F37" s="142">
        <v>25000</v>
      </c>
      <c r="G37" s="185">
        <f t="shared" si="0"/>
        <v>1</v>
      </c>
    </row>
    <row r="38" spans="1:7" s="6" customFormat="1" ht="12.75">
      <c r="A38" s="7"/>
      <c r="B38" s="8"/>
      <c r="C38" s="22"/>
      <c r="D38" s="19"/>
      <c r="E38" s="141"/>
      <c r="F38" s="141"/>
      <c r="G38" s="184"/>
    </row>
    <row r="39" spans="1:7" s="6" customFormat="1" ht="12.75">
      <c r="A39" s="7"/>
      <c r="B39" s="8">
        <v>85319</v>
      </c>
      <c r="C39" s="9"/>
      <c r="D39" s="21" t="s">
        <v>98</v>
      </c>
      <c r="E39" s="141">
        <f>SUM(E40:E40)</f>
        <v>194500</v>
      </c>
      <c r="F39" s="141">
        <f>SUM(F40:F40)</f>
        <v>194500</v>
      </c>
      <c r="G39" s="184">
        <f t="shared" si="0"/>
        <v>1</v>
      </c>
    </row>
    <row r="40" spans="1:7" s="6" customFormat="1" ht="63.75">
      <c r="A40" s="15"/>
      <c r="B40" s="16"/>
      <c r="C40" s="22">
        <v>201</v>
      </c>
      <c r="D40" s="19" t="s">
        <v>48</v>
      </c>
      <c r="E40" s="142">
        <v>194500</v>
      </c>
      <c r="F40" s="142">
        <v>194500</v>
      </c>
      <c r="G40" s="185">
        <f t="shared" si="0"/>
        <v>1</v>
      </c>
    </row>
    <row r="41" spans="1:7" s="6" customFormat="1" ht="12.75">
      <c r="A41" s="15"/>
      <c r="B41" s="16"/>
      <c r="C41" s="22"/>
      <c r="D41" s="19"/>
      <c r="E41" s="142"/>
      <c r="F41" s="142"/>
      <c r="G41" s="185"/>
    </row>
    <row r="42" spans="1:7" s="6" customFormat="1" ht="12.75">
      <c r="A42" s="15"/>
      <c r="B42" s="8">
        <v>85395</v>
      </c>
      <c r="C42" s="9"/>
      <c r="D42" s="21" t="s">
        <v>270</v>
      </c>
      <c r="E42" s="141">
        <f>SUM(E43:E43)</f>
        <v>6750</v>
      </c>
      <c r="F42" s="141">
        <f>SUM(F43:F43)</f>
        <v>6750</v>
      </c>
      <c r="G42" s="184">
        <f t="shared" si="0"/>
        <v>1</v>
      </c>
    </row>
    <row r="43" spans="1:7" s="6" customFormat="1" ht="63.75">
      <c r="A43" s="15"/>
      <c r="B43" s="16"/>
      <c r="C43" s="22">
        <v>201</v>
      </c>
      <c r="D43" s="19" t="s">
        <v>48</v>
      </c>
      <c r="E43" s="142">
        <v>6750</v>
      </c>
      <c r="F43" s="142">
        <v>6750</v>
      </c>
      <c r="G43" s="185">
        <f t="shared" si="0"/>
        <v>1</v>
      </c>
    </row>
    <row r="44" spans="1:7" s="6" customFormat="1" ht="12.75">
      <c r="A44" s="7"/>
      <c r="B44" s="8"/>
      <c r="C44" s="22"/>
      <c r="D44" s="19"/>
      <c r="E44" s="141"/>
      <c r="F44" s="141"/>
      <c r="G44" s="184"/>
    </row>
    <row r="45" spans="1:7" s="6" customFormat="1" ht="25.5">
      <c r="A45" s="3">
        <v>900</v>
      </c>
      <c r="B45" s="4"/>
      <c r="C45" s="5"/>
      <c r="D45" s="4" t="s">
        <v>24</v>
      </c>
      <c r="E45" s="143">
        <f>SUM(E47)</f>
        <v>94459</v>
      </c>
      <c r="F45" s="143">
        <f>SUM(F47)</f>
        <v>94459</v>
      </c>
      <c r="G45" s="186">
        <f t="shared" si="0"/>
        <v>1</v>
      </c>
    </row>
    <row r="46" spans="1:7" s="6" customFormat="1" ht="12.75">
      <c r="A46" s="7"/>
      <c r="B46" s="8"/>
      <c r="C46" s="9"/>
      <c r="D46" s="8"/>
      <c r="E46" s="141"/>
      <c r="F46" s="141"/>
      <c r="G46" s="184"/>
    </row>
    <row r="47" spans="1:7" s="6" customFormat="1" ht="12.75">
      <c r="A47" s="7"/>
      <c r="B47" s="8">
        <v>90015</v>
      </c>
      <c r="C47" s="9"/>
      <c r="D47" s="21" t="s">
        <v>100</v>
      </c>
      <c r="E47" s="141">
        <f>SUM(E48:E48)</f>
        <v>94459</v>
      </c>
      <c r="F47" s="141">
        <f>SUM(F48:F48)</f>
        <v>94459</v>
      </c>
      <c r="G47" s="184">
        <f t="shared" si="0"/>
        <v>1</v>
      </c>
    </row>
    <row r="48" spans="1:7" s="6" customFormat="1" ht="63.75">
      <c r="A48" s="15"/>
      <c r="B48" s="16"/>
      <c r="C48" s="22">
        <v>201</v>
      </c>
      <c r="D48" s="19" t="s">
        <v>48</v>
      </c>
      <c r="E48" s="142">
        <v>94459</v>
      </c>
      <c r="F48" s="142">
        <v>94459</v>
      </c>
      <c r="G48" s="185">
        <f t="shared" si="0"/>
        <v>1</v>
      </c>
    </row>
    <row r="49" spans="1:7" s="6" customFormat="1" ht="13.5" thickBot="1">
      <c r="A49" s="7"/>
      <c r="B49" s="8"/>
      <c r="C49" s="9"/>
      <c r="D49" s="8"/>
      <c r="E49" s="141"/>
      <c r="F49" s="141"/>
      <c r="G49" s="184"/>
    </row>
    <row r="50" spans="1:7" s="40" customFormat="1" ht="16.5" thickBot="1" thickTop="1">
      <c r="A50" s="221" t="s">
        <v>14</v>
      </c>
      <c r="B50" s="222"/>
      <c r="C50" s="222"/>
      <c r="D50" s="222"/>
      <c r="E50" s="183">
        <f>SUM(E7,E12,E23,E28,E45)</f>
        <v>2037841</v>
      </c>
      <c r="F50" s="183">
        <f>SUM(F7,F12,F23,F28,F45)</f>
        <v>2037841</v>
      </c>
      <c r="G50" s="189">
        <f t="shared" si="0"/>
        <v>1</v>
      </c>
    </row>
    <row r="51" ht="13.5" thickTop="1"/>
    <row r="52" spans="1:20" ht="12.75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</row>
    <row r="53" spans="1:20" ht="12.7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</row>
    <row r="54" spans="1:20" ht="12.75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</row>
    <row r="55" spans="1:20" ht="12.75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</row>
    <row r="56" spans="1:20" ht="12.75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</row>
    <row r="57" spans="1:20" ht="12.75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</row>
    <row r="58" spans="1:20" ht="12.75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</row>
    <row r="59" spans="1:20" ht="12.75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</row>
    <row r="60" spans="1:20" ht="12.75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</row>
    <row r="61" spans="1:20" ht="12.7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</row>
    <row r="62" spans="1:20" s="29" customFormat="1" ht="12.7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</row>
    <row r="63" s="28" customFormat="1" ht="12.75"/>
    <row r="64" spans="1:20" ht="12.75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</row>
    <row r="65" spans="1:20" s="2" customFormat="1" ht="12.75">
      <c r="A65" s="118"/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</row>
    <row r="66" spans="1:20" s="2" customFormat="1" ht="12.75">
      <c r="A66" s="118"/>
      <c r="B66" s="118"/>
      <c r="C66" s="118"/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</row>
    <row r="67" spans="1:20" s="2" customFormat="1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</row>
    <row r="68" spans="1:20" s="2" customFormat="1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</row>
    <row r="69" spans="1:20" s="2" customFormat="1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</row>
    <row r="70" spans="1:7" s="2" customFormat="1" ht="12.75">
      <c r="A70" s="118"/>
      <c r="B70" s="118"/>
      <c r="C70" s="118"/>
      <c r="D70" s="118"/>
      <c r="E70" s="118"/>
      <c r="F70" s="118"/>
      <c r="G70" s="118"/>
    </row>
    <row r="71" spans="1:7" s="2" customFormat="1" ht="12.75">
      <c r="A71" s="118"/>
      <c r="B71" s="118"/>
      <c r="C71" s="118"/>
      <c r="D71" s="118"/>
      <c r="E71" s="118"/>
      <c r="F71" s="118"/>
      <c r="G71" s="118"/>
    </row>
    <row r="72" spans="1:7" ht="12.75">
      <c r="A72" s="28"/>
      <c r="B72" s="28"/>
      <c r="C72" s="28"/>
      <c r="D72" s="28"/>
      <c r="E72" s="28"/>
      <c r="F72" s="28"/>
      <c r="G72" s="28"/>
    </row>
    <row r="73" spans="1:7" ht="12.75">
      <c r="A73" s="28"/>
      <c r="B73" s="28"/>
      <c r="C73" s="28"/>
      <c r="D73" s="28"/>
      <c r="E73" s="28"/>
      <c r="F73" s="28"/>
      <c r="G73" s="28"/>
    </row>
    <row r="74" spans="1:7" ht="12.75">
      <c r="A74" s="28"/>
      <c r="B74" s="28"/>
      <c r="C74" s="28"/>
      <c r="D74" s="28"/>
      <c r="E74" s="28"/>
      <c r="F74" s="28"/>
      <c r="G74" s="28"/>
    </row>
    <row r="75" spans="1:7" ht="12.75">
      <c r="A75" s="28"/>
      <c r="B75" s="28"/>
      <c r="C75" s="28"/>
      <c r="D75" s="28"/>
      <c r="E75" s="28"/>
      <c r="F75" s="28"/>
      <c r="G75" s="28"/>
    </row>
    <row r="76" spans="1:7" ht="12.75">
      <c r="A76" s="28"/>
      <c r="B76" s="28"/>
      <c r="C76" s="28"/>
      <c r="D76" s="28"/>
      <c r="E76" s="28"/>
      <c r="F76" s="28"/>
      <c r="G76" s="28"/>
    </row>
    <row r="77" spans="1:7" ht="12.75">
      <c r="A77" s="28"/>
      <c r="B77" s="28"/>
      <c r="C77" s="28"/>
      <c r="D77" s="28"/>
      <c r="E77" s="28"/>
      <c r="F77" s="28"/>
      <c r="G77" s="28"/>
    </row>
    <row r="78" spans="1:7" ht="12.75">
      <c r="A78" s="28"/>
      <c r="B78" s="28"/>
      <c r="C78" s="28"/>
      <c r="D78" s="28"/>
      <c r="E78" s="28"/>
      <c r="F78" s="28"/>
      <c r="G78" s="28"/>
    </row>
    <row r="79" spans="1:7" ht="12.75">
      <c r="A79" s="28"/>
      <c r="B79" s="28"/>
      <c r="C79" s="28"/>
      <c r="D79" s="28"/>
      <c r="E79" s="28"/>
      <c r="F79" s="28"/>
      <c r="G79" s="28"/>
    </row>
    <row r="80" spans="1:7" ht="12.75">
      <c r="A80" s="28"/>
      <c r="B80" s="28"/>
      <c r="C80" s="28"/>
      <c r="D80" s="28"/>
      <c r="E80" s="28"/>
      <c r="F80" s="28"/>
      <c r="G80" s="28"/>
    </row>
    <row r="81" spans="1:7" ht="12.75">
      <c r="A81" s="28"/>
      <c r="B81" s="28"/>
      <c r="C81" s="28"/>
      <c r="D81" s="28"/>
      <c r="E81" s="28"/>
      <c r="F81" s="28"/>
      <c r="G81" s="28"/>
    </row>
    <row r="82" spans="1:7" ht="12.75">
      <c r="A82" s="28"/>
      <c r="B82" s="28"/>
      <c r="C82" s="28"/>
      <c r="D82" s="28"/>
      <c r="E82" s="28"/>
      <c r="F82" s="28"/>
      <c r="G82" s="28"/>
    </row>
    <row r="83" spans="1:7" ht="12.75">
      <c r="A83" s="28"/>
      <c r="B83" s="28"/>
      <c r="C83" s="28"/>
      <c r="D83" s="28"/>
      <c r="E83" s="28"/>
      <c r="F83" s="28"/>
      <c r="G83" s="28"/>
    </row>
    <row r="84" spans="1:7" ht="12.75">
      <c r="A84" s="28"/>
      <c r="B84" s="28"/>
      <c r="C84" s="28"/>
      <c r="D84" s="28"/>
      <c r="E84" s="28"/>
      <c r="F84" s="28"/>
      <c r="G84" s="28"/>
    </row>
    <row r="85" spans="1:7" ht="12.75">
      <c r="A85" s="28"/>
      <c r="B85" s="28"/>
      <c r="C85" s="28"/>
      <c r="D85" s="28"/>
      <c r="E85" s="28"/>
      <c r="F85" s="28"/>
      <c r="G85" s="28"/>
    </row>
    <row r="86" spans="1:7" ht="12.75">
      <c r="A86" s="28"/>
      <c r="B86" s="28"/>
      <c r="C86" s="28"/>
      <c r="D86" s="28"/>
      <c r="E86" s="28"/>
      <c r="F86" s="28"/>
      <c r="G86" s="28"/>
    </row>
    <row r="87" spans="1:7" ht="12.75">
      <c r="A87" s="28"/>
      <c r="B87" s="28"/>
      <c r="C87" s="28"/>
      <c r="D87" s="28"/>
      <c r="E87" s="28"/>
      <c r="F87" s="28"/>
      <c r="G87" s="28"/>
    </row>
    <row r="88" spans="1:7" ht="12.75">
      <c r="A88" s="28"/>
      <c r="B88" s="28"/>
      <c r="C88" s="28"/>
      <c r="D88" s="28"/>
      <c r="E88" s="28"/>
      <c r="F88" s="28"/>
      <c r="G88" s="28"/>
    </row>
    <row r="89" spans="1:7" ht="12.75">
      <c r="A89" s="28"/>
      <c r="B89" s="28"/>
      <c r="C89" s="28"/>
      <c r="D89" s="28"/>
      <c r="E89" s="28"/>
      <c r="F89" s="28"/>
      <c r="G89" s="28"/>
    </row>
    <row r="90" spans="1:7" ht="12.75">
      <c r="A90" s="28"/>
      <c r="B90" s="28"/>
      <c r="C90" s="28"/>
      <c r="D90" s="28"/>
      <c r="E90" s="28"/>
      <c r="F90" s="28"/>
      <c r="G90" s="28"/>
    </row>
    <row r="91" spans="1:7" ht="12.75">
      <c r="A91" s="28"/>
      <c r="B91" s="28"/>
      <c r="C91" s="28"/>
      <c r="D91" s="28"/>
      <c r="E91" s="28"/>
      <c r="F91" s="28"/>
      <c r="G91" s="28"/>
    </row>
    <row r="92" spans="1:7" ht="12.75">
      <c r="A92" s="28"/>
      <c r="B92" s="28"/>
      <c r="C92" s="28"/>
      <c r="D92" s="28"/>
      <c r="E92" s="28"/>
      <c r="F92" s="28"/>
      <c r="G92" s="28"/>
    </row>
    <row r="93" spans="1:7" ht="12.75">
      <c r="A93" s="28"/>
      <c r="B93" s="28"/>
      <c r="C93" s="28"/>
      <c r="D93" s="28"/>
      <c r="E93" s="28"/>
      <c r="F93" s="28"/>
      <c r="G93" s="28"/>
    </row>
    <row r="94" spans="1:7" ht="12.75">
      <c r="A94" s="28"/>
      <c r="B94" s="28"/>
      <c r="C94" s="28"/>
      <c r="D94" s="28"/>
      <c r="E94" s="28"/>
      <c r="F94" s="28"/>
      <c r="G94" s="28"/>
    </row>
    <row r="95" spans="1:7" ht="12.75">
      <c r="A95" s="28"/>
      <c r="B95" s="28"/>
      <c r="C95" s="28"/>
      <c r="D95" s="28"/>
      <c r="E95" s="28"/>
      <c r="F95" s="28"/>
      <c r="G95" s="28"/>
    </row>
    <row r="96" spans="1:7" ht="12.75">
      <c r="A96" s="28"/>
      <c r="B96" s="28"/>
      <c r="C96" s="28"/>
      <c r="D96" s="28"/>
      <c r="E96" s="28"/>
      <c r="F96" s="28"/>
      <c r="G96" s="28"/>
    </row>
    <row r="97" spans="1:7" ht="12.75">
      <c r="A97" s="28"/>
      <c r="B97" s="28"/>
      <c r="C97" s="28"/>
      <c r="D97" s="28"/>
      <c r="E97" s="28"/>
      <c r="F97" s="28"/>
      <c r="G97" s="28"/>
    </row>
    <row r="98" spans="1:7" ht="12.75">
      <c r="A98" s="28"/>
      <c r="B98" s="28"/>
      <c r="C98" s="28"/>
      <c r="D98" s="28"/>
      <c r="E98" s="28"/>
      <c r="F98" s="28"/>
      <c r="G98" s="28"/>
    </row>
    <row r="99" spans="1:7" ht="12.75">
      <c r="A99" s="28"/>
      <c r="B99" s="28"/>
      <c r="C99" s="28"/>
      <c r="D99" s="28"/>
      <c r="E99" s="28"/>
      <c r="F99" s="28"/>
      <c r="G99" s="28"/>
    </row>
    <row r="100" spans="1:7" ht="12.75">
      <c r="A100" s="28"/>
      <c r="B100" s="28"/>
      <c r="C100" s="28"/>
      <c r="D100" s="28"/>
      <c r="E100" s="28"/>
      <c r="F100" s="28"/>
      <c r="G100" s="28"/>
    </row>
    <row r="101" spans="1:7" ht="12.75">
      <c r="A101" s="28"/>
      <c r="B101" s="28"/>
      <c r="C101" s="28"/>
      <c r="D101" s="28"/>
      <c r="E101" s="28"/>
      <c r="F101" s="28"/>
      <c r="G101" s="28"/>
    </row>
    <row r="102" spans="1:7" ht="12.75">
      <c r="A102" s="28"/>
      <c r="B102" s="28"/>
      <c r="C102" s="28"/>
      <c r="D102" s="28"/>
      <c r="E102" s="28"/>
      <c r="F102" s="28"/>
      <c r="G102" s="28"/>
    </row>
    <row r="103" spans="1:7" ht="12.75">
      <c r="A103" s="28"/>
      <c r="B103" s="28"/>
      <c r="C103" s="28"/>
      <c r="D103" s="28"/>
      <c r="E103" s="28"/>
      <c r="F103" s="28"/>
      <c r="G103" s="28"/>
    </row>
    <row r="104" spans="1:7" ht="12.75">
      <c r="A104" s="28"/>
      <c r="B104" s="28"/>
      <c r="C104" s="28"/>
      <c r="D104" s="28"/>
      <c r="E104" s="28"/>
      <c r="F104" s="28"/>
      <c r="G104" s="28"/>
    </row>
    <row r="105" spans="1:7" ht="12.75">
      <c r="A105" s="28"/>
      <c r="B105" s="28"/>
      <c r="C105" s="28"/>
      <c r="D105" s="28"/>
      <c r="E105" s="28"/>
      <c r="F105" s="28"/>
      <c r="G105" s="28"/>
    </row>
    <row r="106" spans="1:7" ht="12.75">
      <c r="A106" s="28"/>
      <c r="B106" s="28"/>
      <c r="C106" s="28"/>
      <c r="D106" s="28"/>
      <c r="E106" s="28"/>
      <c r="F106" s="28"/>
      <c r="G106" s="28"/>
    </row>
    <row r="107" spans="1:7" ht="12.75">
      <c r="A107" s="28"/>
      <c r="B107" s="28"/>
      <c r="C107" s="28"/>
      <c r="D107" s="28"/>
      <c r="E107" s="28"/>
      <c r="F107" s="28"/>
      <c r="G107" s="28"/>
    </row>
    <row r="108" spans="1:7" ht="12.75">
      <c r="A108" s="28"/>
      <c r="B108" s="28"/>
      <c r="C108" s="28"/>
      <c r="D108" s="28"/>
      <c r="E108" s="28"/>
      <c r="F108" s="28"/>
      <c r="G108" s="28"/>
    </row>
    <row r="109" spans="1:7" ht="12.75">
      <c r="A109" s="28"/>
      <c r="B109" s="28"/>
      <c r="C109" s="28"/>
      <c r="D109" s="28"/>
      <c r="E109" s="28"/>
      <c r="F109" s="28"/>
      <c r="G109" s="28"/>
    </row>
    <row r="110" spans="1:7" ht="12.75">
      <c r="A110" s="28"/>
      <c r="B110" s="28"/>
      <c r="C110" s="28"/>
      <c r="D110" s="28"/>
      <c r="E110" s="28"/>
      <c r="F110" s="28"/>
      <c r="G110" s="28"/>
    </row>
    <row r="111" spans="1:7" ht="12.75">
      <c r="A111" s="28"/>
      <c r="B111" s="28"/>
      <c r="C111" s="28"/>
      <c r="D111" s="28"/>
      <c r="E111" s="28"/>
      <c r="F111" s="28"/>
      <c r="G111" s="28"/>
    </row>
    <row r="112" spans="1:7" ht="12.75">
      <c r="A112" s="28"/>
      <c r="B112" s="28"/>
      <c r="C112" s="28"/>
      <c r="D112" s="28"/>
      <c r="E112" s="28"/>
      <c r="F112" s="28"/>
      <c r="G112" s="28"/>
    </row>
    <row r="113" spans="1:7" ht="12.75">
      <c r="A113" s="28"/>
      <c r="B113" s="28"/>
      <c r="C113" s="28"/>
      <c r="D113" s="28"/>
      <c r="E113" s="28"/>
      <c r="F113" s="28"/>
      <c r="G113" s="28"/>
    </row>
    <row r="114" spans="1:7" ht="12.75">
      <c r="A114" s="28"/>
      <c r="B114" s="28"/>
      <c r="C114" s="28"/>
      <c r="D114" s="28"/>
      <c r="E114" s="28"/>
      <c r="F114" s="28"/>
      <c r="G114" s="28"/>
    </row>
    <row r="115" spans="1:7" ht="12.75">
      <c r="A115" s="28"/>
      <c r="B115" s="28"/>
      <c r="C115" s="28"/>
      <c r="D115" s="28"/>
      <c r="E115" s="28"/>
      <c r="F115" s="28"/>
      <c r="G115" s="28"/>
    </row>
    <row r="116" spans="1:7" ht="12.75">
      <c r="A116" s="28"/>
      <c r="B116" s="28"/>
      <c r="C116" s="28"/>
      <c r="D116" s="28"/>
      <c r="E116" s="28"/>
      <c r="F116" s="28"/>
      <c r="G116" s="28"/>
    </row>
    <row r="117" spans="1:7" ht="12.75">
      <c r="A117" s="28"/>
      <c r="B117" s="28"/>
      <c r="C117" s="28"/>
      <c r="D117" s="28"/>
      <c r="E117" s="28"/>
      <c r="F117" s="28"/>
      <c r="G117" s="28"/>
    </row>
    <row r="118" spans="1:7" ht="12.75">
      <c r="A118" s="28"/>
      <c r="B118" s="28"/>
      <c r="C118" s="28"/>
      <c r="D118" s="28"/>
      <c r="E118" s="28"/>
      <c r="F118" s="28"/>
      <c r="G118" s="28"/>
    </row>
    <row r="119" spans="1:7" ht="12.75">
      <c r="A119" s="28"/>
      <c r="B119" s="28"/>
      <c r="C119" s="28"/>
      <c r="D119" s="28"/>
      <c r="E119" s="28"/>
      <c r="F119" s="28"/>
      <c r="G119" s="28"/>
    </row>
    <row r="120" spans="1:7" ht="12.75">
      <c r="A120" s="28"/>
      <c r="B120" s="28"/>
      <c r="C120" s="28"/>
      <c r="D120" s="28"/>
      <c r="E120" s="28"/>
      <c r="F120" s="28"/>
      <c r="G120" s="28"/>
    </row>
    <row r="121" spans="1:7" ht="12.75">
      <c r="A121" s="28"/>
      <c r="B121" s="28"/>
      <c r="C121" s="28"/>
      <c r="D121" s="28"/>
      <c r="E121" s="28"/>
      <c r="F121" s="28"/>
      <c r="G121" s="28"/>
    </row>
    <row r="122" spans="1:7" ht="12.75">
      <c r="A122" s="28"/>
      <c r="B122" s="28"/>
      <c r="C122" s="28"/>
      <c r="D122" s="28"/>
      <c r="E122" s="28"/>
      <c r="F122" s="28"/>
      <c r="G122" s="28"/>
    </row>
    <row r="123" spans="1:7" ht="12.75">
      <c r="A123" s="28"/>
      <c r="B123" s="28"/>
      <c r="C123" s="28"/>
      <c r="D123" s="28"/>
      <c r="E123" s="28"/>
      <c r="F123" s="28"/>
      <c r="G123" s="28"/>
    </row>
    <row r="124" spans="1:7" ht="12.75">
      <c r="A124" s="28"/>
      <c r="B124" s="28"/>
      <c r="C124" s="28"/>
      <c r="D124" s="28"/>
      <c r="E124" s="28"/>
      <c r="F124" s="28"/>
      <c r="G124" s="28"/>
    </row>
    <row r="125" spans="1:7" ht="12.75">
      <c r="A125" s="28"/>
      <c r="B125" s="28"/>
      <c r="C125" s="28"/>
      <c r="D125" s="28"/>
      <c r="E125" s="28"/>
      <c r="F125" s="28"/>
      <c r="G125" s="28"/>
    </row>
    <row r="126" spans="1:7" ht="12.75">
      <c r="A126" s="28"/>
      <c r="B126" s="28"/>
      <c r="C126" s="28"/>
      <c r="D126" s="28"/>
      <c r="E126" s="28"/>
      <c r="F126" s="28"/>
      <c r="G126" s="28"/>
    </row>
    <row r="127" spans="1:7" ht="12.75">
      <c r="A127" s="28"/>
      <c r="B127" s="28"/>
      <c r="C127" s="28"/>
      <c r="D127" s="28"/>
      <c r="E127" s="28"/>
      <c r="F127" s="28"/>
      <c r="G127" s="28"/>
    </row>
    <row r="128" spans="1:7" ht="12.75">
      <c r="A128" s="28"/>
      <c r="B128" s="28"/>
      <c r="C128" s="28"/>
      <c r="D128" s="28"/>
      <c r="E128" s="28"/>
      <c r="F128" s="28"/>
      <c r="G128" s="28"/>
    </row>
    <row r="129" spans="1:7" ht="12.75">
      <c r="A129" s="28"/>
      <c r="B129" s="28"/>
      <c r="C129" s="28"/>
      <c r="D129" s="28"/>
      <c r="E129" s="28"/>
      <c r="F129" s="28"/>
      <c r="G129" s="28"/>
    </row>
    <row r="130" spans="1:7" ht="12.75">
      <c r="A130" s="28"/>
      <c r="B130" s="28"/>
      <c r="C130" s="28"/>
      <c r="D130" s="28"/>
      <c r="E130" s="28"/>
      <c r="F130" s="28"/>
      <c r="G130" s="28"/>
    </row>
    <row r="131" spans="1:7" ht="12.75">
      <c r="A131" s="28"/>
      <c r="B131" s="28"/>
      <c r="C131" s="28"/>
      <c r="D131" s="28"/>
      <c r="E131" s="28"/>
      <c r="F131" s="28"/>
      <c r="G131" s="28"/>
    </row>
    <row r="132" spans="1:7" ht="12.75">
      <c r="A132" s="28"/>
      <c r="B132" s="28"/>
      <c r="C132" s="28"/>
      <c r="D132" s="28"/>
      <c r="E132" s="28"/>
      <c r="F132" s="28"/>
      <c r="G132" s="28"/>
    </row>
    <row r="133" spans="1:7" ht="12.75">
      <c r="A133" s="28"/>
      <c r="B133" s="28"/>
      <c r="C133" s="28"/>
      <c r="D133" s="28"/>
      <c r="E133" s="28"/>
      <c r="F133" s="28"/>
      <c r="G133" s="28"/>
    </row>
    <row r="134" spans="1:7" ht="12.75">
      <c r="A134" s="28"/>
      <c r="B134" s="28"/>
      <c r="C134" s="28"/>
      <c r="D134" s="28"/>
      <c r="E134" s="28"/>
      <c r="F134" s="28"/>
      <c r="G134" s="28"/>
    </row>
    <row r="135" spans="1:7" ht="12.75">
      <c r="A135" s="28"/>
      <c r="B135" s="28"/>
      <c r="C135" s="28"/>
      <c r="D135" s="28"/>
      <c r="E135" s="28"/>
      <c r="F135" s="28"/>
      <c r="G135" s="28"/>
    </row>
    <row r="136" spans="1:7" ht="12.75">
      <c r="A136" s="28"/>
      <c r="B136" s="28"/>
      <c r="C136" s="28"/>
      <c r="D136" s="28"/>
      <c r="E136" s="28"/>
      <c r="F136" s="28"/>
      <c r="G136" s="28"/>
    </row>
    <row r="137" spans="1:7" ht="12.75">
      <c r="A137" s="28"/>
      <c r="B137" s="28"/>
      <c r="C137" s="28"/>
      <c r="D137" s="28"/>
      <c r="E137" s="28"/>
      <c r="F137" s="28"/>
      <c r="G137" s="28"/>
    </row>
    <row r="138" spans="1:7" ht="12.75">
      <c r="A138" s="28"/>
      <c r="B138" s="28"/>
      <c r="C138" s="28"/>
      <c r="D138" s="28"/>
      <c r="E138" s="28"/>
      <c r="F138" s="28"/>
      <c r="G138" s="28"/>
    </row>
    <row r="139" spans="1:7" ht="12.75">
      <c r="A139" s="28"/>
      <c r="B139" s="28"/>
      <c r="C139" s="28"/>
      <c r="D139" s="28"/>
      <c r="E139" s="28"/>
      <c r="F139" s="28"/>
      <c r="G139" s="28"/>
    </row>
    <row r="140" spans="1:7" ht="12.75">
      <c r="A140" s="28"/>
      <c r="B140" s="28"/>
      <c r="C140" s="28"/>
      <c r="D140" s="28"/>
      <c r="E140" s="28"/>
      <c r="F140" s="28"/>
      <c r="G140" s="28"/>
    </row>
    <row r="141" spans="1:7" ht="12.75">
      <c r="A141" s="28"/>
      <c r="B141" s="28"/>
      <c r="C141" s="28"/>
      <c r="D141" s="28"/>
      <c r="E141" s="28"/>
      <c r="F141" s="28"/>
      <c r="G141" s="28"/>
    </row>
    <row r="142" spans="1:7" ht="12.75">
      <c r="A142" s="28"/>
      <c r="B142" s="28"/>
      <c r="C142" s="28"/>
      <c r="D142" s="28"/>
      <c r="E142" s="28"/>
      <c r="F142" s="28"/>
      <c r="G142" s="28"/>
    </row>
    <row r="143" spans="1:7" ht="12.75">
      <c r="A143" s="28"/>
      <c r="B143" s="28"/>
      <c r="C143" s="28"/>
      <c r="D143" s="28"/>
      <c r="E143" s="28"/>
      <c r="F143" s="28"/>
      <c r="G143" s="28"/>
    </row>
    <row r="144" spans="1:7" ht="12.75">
      <c r="A144" s="28"/>
      <c r="B144" s="28"/>
      <c r="C144" s="28"/>
      <c r="D144" s="28"/>
      <c r="E144" s="28"/>
      <c r="F144" s="28"/>
      <c r="G144" s="28"/>
    </row>
    <row r="145" spans="1:7" ht="12.75">
      <c r="A145" s="28"/>
      <c r="B145" s="28"/>
      <c r="C145" s="28"/>
      <c r="D145" s="28"/>
      <c r="E145" s="28"/>
      <c r="F145" s="28"/>
      <c r="G145" s="28"/>
    </row>
    <row r="146" spans="1:7" ht="12.75">
      <c r="A146" s="28"/>
      <c r="B146" s="28"/>
      <c r="C146" s="28"/>
      <c r="D146" s="28"/>
      <c r="E146" s="28"/>
      <c r="F146" s="28"/>
      <c r="G146" s="28"/>
    </row>
    <row r="147" spans="1:7" ht="12.75">
      <c r="A147" s="28"/>
      <c r="B147" s="28"/>
      <c r="C147" s="28"/>
      <c r="D147" s="28"/>
      <c r="E147" s="28"/>
      <c r="F147" s="28"/>
      <c r="G147" s="28"/>
    </row>
    <row r="148" spans="1:7" ht="12.75">
      <c r="A148" s="28"/>
      <c r="B148" s="28"/>
      <c r="C148" s="28"/>
      <c r="D148" s="28"/>
      <c r="E148" s="28"/>
      <c r="F148" s="28"/>
      <c r="G148" s="28"/>
    </row>
    <row r="149" spans="1:7" ht="12.75">
      <c r="A149" s="28"/>
      <c r="B149" s="28"/>
      <c r="C149" s="28"/>
      <c r="D149" s="28"/>
      <c r="E149" s="28"/>
      <c r="F149" s="28"/>
      <c r="G149" s="28"/>
    </row>
    <row r="150" spans="1:7" ht="12.75">
      <c r="A150" s="28"/>
      <c r="B150" s="28"/>
      <c r="C150" s="28"/>
      <c r="D150" s="28"/>
      <c r="E150" s="28"/>
      <c r="F150" s="28"/>
      <c r="G150" s="28"/>
    </row>
    <row r="151" spans="1:7" ht="12.75">
      <c r="A151" s="28"/>
      <c r="B151" s="28"/>
      <c r="C151" s="28"/>
      <c r="D151" s="28"/>
      <c r="E151" s="28"/>
      <c r="F151" s="28"/>
      <c r="G151" s="28"/>
    </row>
    <row r="152" spans="1:7" ht="12.75">
      <c r="A152" s="28"/>
      <c r="B152" s="28"/>
      <c r="C152" s="28"/>
      <c r="D152" s="28"/>
      <c r="E152" s="28"/>
      <c r="F152" s="28"/>
      <c r="G152" s="28"/>
    </row>
    <row r="153" spans="1:7" ht="12.75">
      <c r="A153" s="28"/>
      <c r="B153" s="28"/>
      <c r="C153" s="28"/>
      <c r="D153" s="28"/>
      <c r="E153" s="28"/>
      <c r="F153" s="28"/>
      <c r="G153" s="28"/>
    </row>
    <row r="154" spans="1:7" ht="12.75">
      <c r="A154" s="28"/>
      <c r="B154" s="28"/>
      <c r="C154" s="28"/>
      <c r="D154" s="28"/>
      <c r="E154" s="28"/>
      <c r="F154" s="28"/>
      <c r="G154" s="28"/>
    </row>
    <row r="155" spans="1:7" ht="12.75">
      <c r="A155" s="28"/>
      <c r="B155" s="28"/>
      <c r="C155" s="28"/>
      <c r="D155" s="28"/>
      <c r="E155" s="28"/>
      <c r="F155" s="28"/>
      <c r="G155" s="28"/>
    </row>
    <row r="156" spans="1:7" ht="12.75">
      <c r="A156" s="28"/>
      <c r="B156" s="28"/>
      <c r="C156" s="28"/>
      <c r="D156" s="28"/>
      <c r="E156" s="28"/>
      <c r="F156" s="28"/>
      <c r="G156" s="28"/>
    </row>
    <row r="157" spans="1:7" ht="12.75">
      <c r="A157" s="28"/>
      <c r="B157" s="28"/>
      <c r="C157" s="28"/>
      <c r="D157" s="28"/>
      <c r="E157" s="28"/>
      <c r="F157" s="28"/>
      <c r="G157" s="28"/>
    </row>
    <row r="158" spans="1:7" ht="12.75">
      <c r="A158" s="28"/>
      <c r="B158" s="28"/>
      <c r="C158" s="28"/>
      <c r="D158" s="28"/>
      <c r="E158" s="28"/>
      <c r="F158" s="28"/>
      <c r="G158" s="28"/>
    </row>
    <row r="159" spans="1:7" ht="12.75">
      <c r="A159" s="28"/>
      <c r="B159" s="28"/>
      <c r="C159" s="28"/>
      <c r="D159" s="28"/>
      <c r="E159" s="28"/>
      <c r="F159" s="28"/>
      <c r="G159" s="28"/>
    </row>
    <row r="160" spans="1:7" ht="12.75">
      <c r="A160" s="28"/>
      <c r="B160" s="28"/>
      <c r="C160" s="28"/>
      <c r="D160" s="28"/>
      <c r="E160" s="28"/>
      <c r="F160" s="28"/>
      <c r="G160" s="28"/>
    </row>
    <row r="161" spans="1:7" ht="12.75">
      <c r="A161" s="28"/>
      <c r="B161" s="28"/>
      <c r="C161" s="28"/>
      <c r="D161" s="28"/>
      <c r="E161" s="28"/>
      <c r="F161" s="28"/>
      <c r="G161" s="28"/>
    </row>
    <row r="162" spans="1:7" ht="12.75">
      <c r="A162" s="28"/>
      <c r="B162" s="28"/>
      <c r="C162" s="28"/>
      <c r="D162" s="28"/>
      <c r="E162" s="28"/>
      <c r="F162" s="28"/>
      <c r="G162" s="28"/>
    </row>
    <row r="163" spans="1:7" ht="12.75">
      <c r="A163" s="28"/>
      <c r="B163" s="28"/>
      <c r="C163" s="28"/>
      <c r="D163" s="28"/>
      <c r="E163" s="28"/>
      <c r="F163" s="28"/>
      <c r="G163" s="28"/>
    </row>
    <row r="164" spans="1:7" ht="12.75">
      <c r="A164" s="28"/>
      <c r="B164" s="28"/>
      <c r="C164" s="28"/>
      <c r="D164" s="28"/>
      <c r="E164" s="28"/>
      <c r="F164" s="28"/>
      <c r="G164" s="28"/>
    </row>
    <row r="165" spans="1:7" ht="12.75">
      <c r="A165" s="28"/>
      <c r="B165" s="28"/>
      <c r="C165" s="28"/>
      <c r="D165" s="28"/>
      <c r="E165" s="28"/>
      <c r="F165" s="28"/>
      <c r="G165" s="28"/>
    </row>
    <row r="166" spans="1:7" ht="12.75">
      <c r="A166" s="28"/>
      <c r="B166" s="28"/>
      <c r="C166" s="28"/>
      <c r="D166" s="28"/>
      <c r="E166" s="28"/>
      <c r="F166" s="28"/>
      <c r="G166" s="28"/>
    </row>
    <row r="167" spans="1:7" ht="12.75">
      <c r="A167" s="28"/>
      <c r="B167" s="28"/>
      <c r="C167" s="28"/>
      <c r="D167" s="28"/>
      <c r="E167" s="28"/>
      <c r="F167" s="28"/>
      <c r="G167" s="28"/>
    </row>
    <row r="168" spans="1:7" ht="12.75">
      <c r="A168" s="28"/>
      <c r="B168" s="28"/>
      <c r="C168" s="28"/>
      <c r="D168" s="28"/>
      <c r="E168" s="28"/>
      <c r="F168" s="28"/>
      <c r="G168" s="28"/>
    </row>
    <row r="169" spans="1:7" ht="12.75">
      <c r="A169" s="28"/>
      <c r="B169" s="28"/>
      <c r="C169" s="28"/>
      <c r="D169" s="28"/>
      <c r="E169" s="28"/>
      <c r="F169" s="28"/>
      <c r="G169" s="28"/>
    </row>
    <row r="170" spans="1:7" ht="12.75">
      <c r="A170" s="28"/>
      <c r="B170" s="28"/>
      <c r="C170" s="28"/>
      <c r="D170" s="28"/>
      <c r="E170" s="28"/>
      <c r="F170" s="28"/>
      <c r="G170" s="28"/>
    </row>
    <row r="171" spans="1:7" ht="12.75">
      <c r="A171" s="28"/>
      <c r="B171" s="28"/>
      <c r="C171" s="28"/>
      <c r="D171" s="28"/>
      <c r="E171" s="28"/>
      <c r="F171" s="28"/>
      <c r="G171" s="28"/>
    </row>
    <row r="172" spans="1:7" ht="12.75">
      <c r="A172" s="28"/>
      <c r="B172" s="28"/>
      <c r="C172" s="28"/>
      <c r="D172" s="28"/>
      <c r="E172" s="28"/>
      <c r="F172" s="28"/>
      <c r="G172" s="28"/>
    </row>
    <row r="173" spans="1:7" ht="12.75">
      <c r="A173" s="28"/>
      <c r="B173" s="28"/>
      <c r="C173" s="28"/>
      <c r="D173" s="28"/>
      <c r="E173" s="28"/>
      <c r="F173" s="28"/>
      <c r="G173" s="28"/>
    </row>
    <row r="174" spans="1:7" ht="12.75">
      <c r="A174" s="28"/>
      <c r="B174" s="28"/>
      <c r="C174" s="28"/>
      <c r="D174" s="28"/>
      <c r="E174" s="28"/>
      <c r="F174" s="28"/>
      <c r="G174" s="28"/>
    </row>
    <row r="175" spans="1:7" ht="12.75">
      <c r="A175" s="28"/>
      <c r="B175" s="28"/>
      <c r="C175" s="28"/>
      <c r="D175" s="28"/>
      <c r="E175" s="28"/>
      <c r="F175" s="28"/>
      <c r="G175" s="28"/>
    </row>
    <row r="176" spans="1:7" ht="12.75">
      <c r="A176" s="28"/>
      <c r="B176" s="28"/>
      <c r="C176" s="28"/>
      <c r="D176" s="28"/>
      <c r="E176" s="28"/>
      <c r="F176" s="28"/>
      <c r="G176" s="28"/>
    </row>
    <row r="177" spans="1:7" ht="12.75">
      <c r="A177" s="28"/>
      <c r="B177" s="28"/>
      <c r="C177" s="28"/>
      <c r="D177" s="28"/>
      <c r="E177" s="28"/>
      <c r="F177" s="28"/>
      <c r="G177" s="28"/>
    </row>
    <row r="178" spans="1:7" ht="12.75">
      <c r="A178" s="28"/>
      <c r="B178" s="28"/>
      <c r="C178" s="28"/>
      <c r="D178" s="28"/>
      <c r="E178" s="28"/>
      <c r="F178" s="28"/>
      <c r="G178" s="28"/>
    </row>
    <row r="179" spans="1:7" ht="12.75">
      <c r="A179" s="28"/>
      <c r="B179" s="28"/>
      <c r="C179" s="28"/>
      <c r="D179" s="28"/>
      <c r="E179" s="28"/>
      <c r="F179" s="28"/>
      <c r="G179" s="28"/>
    </row>
    <row r="180" spans="1:7" ht="12.75">
      <c r="A180" s="28"/>
      <c r="B180" s="28"/>
      <c r="C180" s="28"/>
      <c r="D180" s="28"/>
      <c r="E180" s="28"/>
      <c r="F180" s="28"/>
      <c r="G180" s="28"/>
    </row>
    <row r="181" spans="1:7" ht="12.75">
      <c r="A181" s="28"/>
      <c r="B181" s="28"/>
      <c r="C181" s="28"/>
      <c r="D181" s="28"/>
      <c r="E181" s="28"/>
      <c r="F181" s="28"/>
      <c r="G181" s="28"/>
    </row>
    <row r="182" spans="1:7" ht="12.75">
      <c r="A182" s="28"/>
      <c r="B182" s="28"/>
      <c r="C182" s="28"/>
      <c r="D182" s="28"/>
      <c r="E182" s="28"/>
      <c r="F182" s="28"/>
      <c r="G182" s="28"/>
    </row>
    <row r="183" spans="1:7" ht="12.75">
      <c r="A183" s="28"/>
      <c r="B183" s="28"/>
      <c r="C183" s="28"/>
      <c r="D183" s="28"/>
      <c r="E183" s="28"/>
      <c r="F183" s="28"/>
      <c r="G183" s="28"/>
    </row>
    <row r="184" spans="1:7" ht="12.75">
      <c r="A184" s="28"/>
      <c r="B184" s="28"/>
      <c r="C184" s="28"/>
      <c r="D184" s="28"/>
      <c r="E184" s="28"/>
      <c r="F184" s="28"/>
      <c r="G184" s="28"/>
    </row>
    <row r="185" spans="1:7" ht="12.75">
      <c r="A185" s="28"/>
      <c r="B185" s="28"/>
      <c r="C185" s="28"/>
      <c r="D185" s="28"/>
      <c r="E185" s="28"/>
      <c r="F185" s="28"/>
      <c r="G185" s="28"/>
    </row>
    <row r="186" spans="1:7" ht="12.75">
      <c r="A186" s="28"/>
      <c r="B186" s="28"/>
      <c r="C186" s="28"/>
      <c r="D186" s="28"/>
      <c r="E186" s="28"/>
      <c r="F186" s="28"/>
      <c r="G186" s="28"/>
    </row>
    <row r="187" spans="1:7" ht="12.75">
      <c r="A187" s="28"/>
      <c r="B187" s="28"/>
      <c r="C187" s="28"/>
      <c r="D187" s="28"/>
      <c r="E187" s="28"/>
      <c r="F187" s="28"/>
      <c r="G187" s="28"/>
    </row>
    <row r="188" spans="1:7" ht="12.75">
      <c r="A188" s="28"/>
      <c r="B188" s="28"/>
      <c r="C188" s="28"/>
      <c r="D188" s="28"/>
      <c r="E188" s="28"/>
      <c r="F188" s="28"/>
      <c r="G188" s="28"/>
    </row>
    <row r="189" spans="1:7" ht="12.75">
      <c r="A189" s="28"/>
      <c r="B189" s="28"/>
      <c r="C189" s="28"/>
      <c r="D189" s="28"/>
      <c r="E189" s="28"/>
      <c r="F189" s="28"/>
      <c r="G189" s="28"/>
    </row>
    <row r="190" spans="1:7" ht="12.75">
      <c r="A190" s="28"/>
      <c r="B190" s="28"/>
      <c r="C190" s="28"/>
      <c r="D190" s="28"/>
      <c r="E190" s="28"/>
      <c r="F190" s="28"/>
      <c r="G190" s="28"/>
    </row>
    <row r="191" spans="1:7" ht="12.75">
      <c r="A191" s="28"/>
      <c r="B191" s="28"/>
      <c r="C191" s="28"/>
      <c r="D191" s="28"/>
      <c r="E191" s="28"/>
      <c r="F191" s="28"/>
      <c r="G191" s="28"/>
    </row>
    <row r="192" spans="1:7" ht="12.75">
      <c r="A192" s="28"/>
      <c r="B192" s="28"/>
      <c r="C192" s="28"/>
      <c r="D192" s="28"/>
      <c r="E192" s="28"/>
      <c r="F192" s="28"/>
      <c r="G192" s="28"/>
    </row>
    <row r="193" spans="1:7" ht="12.75">
      <c r="A193" s="28"/>
      <c r="B193" s="28"/>
      <c r="C193" s="28"/>
      <c r="D193" s="28"/>
      <c r="E193" s="28"/>
      <c r="F193" s="28"/>
      <c r="G193" s="28"/>
    </row>
    <row r="194" spans="1:7" ht="12.75">
      <c r="A194" s="28"/>
      <c r="B194" s="28"/>
      <c r="C194" s="28"/>
      <c r="D194" s="28"/>
      <c r="E194" s="28"/>
      <c r="F194" s="28"/>
      <c r="G194" s="28"/>
    </row>
    <row r="195" spans="1:7" ht="12.75">
      <c r="A195" s="28"/>
      <c r="B195" s="28"/>
      <c r="C195" s="28"/>
      <c r="D195" s="28"/>
      <c r="E195" s="28"/>
      <c r="F195" s="28"/>
      <c r="G195" s="28"/>
    </row>
    <row r="196" spans="1:7" ht="12.75">
      <c r="A196" s="28"/>
      <c r="B196" s="28"/>
      <c r="C196" s="28"/>
      <c r="D196" s="28"/>
      <c r="E196" s="28"/>
      <c r="F196" s="28"/>
      <c r="G196" s="28"/>
    </row>
    <row r="197" spans="1:7" ht="12.75">
      <c r="A197" s="28"/>
      <c r="B197" s="28"/>
      <c r="C197" s="28"/>
      <c r="D197" s="28"/>
      <c r="E197" s="28"/>
      <c r="F197" s="28"/>
      <c r="G197" s="28"/>
    </row>
    <row r="198" spans="1:7" ht="12.75">
      <c r="A198" s="28"/>
      <c r="B198" s="28"/>
      <c r="C198" s="28"/>
      <c r="D198" s="28"/>
      <c r="E198" s="28"/>
      <c r="F198" s="28"/>
      <c r="G198" s="28"/>
    </row>
    <row r="199" spans="1:7" ht="12.75">
      <c r="A199" s="28"/>
      <c r="B199" s="28"/>
      <c r="C199" s="28"/>
      <c r="D199" s="28"/>
      <c r="E199" s="28"/>
      <c r="F199" s="28"/>
      <c r="G199" s="28"/>
    </row>
    <row r="200" spans="1:7" ht="12.75">
      <c r="A200" s="28"/>
      <c r="B200" s="28"/>
      <c r="C200" s="28"/>
      <c r="D200" s="28"/>
      <c r="E200" s="28"/>
      <c r="F200" s="28"/>
      <c r="G200" s="28"/>
    </row>
    <row r="201" spans="1:7" ht="12.75">
      <c r="A201" s="28"/>
      <c r="B201" s="28"/>
      <c r="C201" s="28"/>
      <c r="D201" s="28"/>
      <c r="E201" s="28"/>
      <c r="F201" s="28"/>
      <c r="G201" s="28"/>
    </row>
    <row r="202" spans="1:7" ht="12.75">
      <c r="A202" s="28"/>
      <c r="B202" s="28"/>
      <c r="C202" s="28"/>
      <c r="D202" s="28"/>
      <c r="E202" s="28"/>
      <c r="F202" s="28"/>
      <c r="G202" s="28"/>
    </row>
    <row r="203" spans="1:7" ht="12.75">
      <c r="A203" s="28"/>
      <c r="B203" s="28"/>
      <c r="C203" s="28"/>
      <c r="D203" s="28"/>
      <c r="E203" s="28"/>
      <c r="F203" s="28"/>
      <c r="G203" s="28"/>
    </row>
    <row r="204" spans="1:7" ht="12.75">
      <c r="A204" s="28"/>
      <c r="B204" s="28"/>
      <c r="C204" s="28"/>
      <c r="D204" s="28"/>
      <c r="E204" s="28"/>
      <c r="F204" s="28"/>
      <c r="G204" s="28"/>
    </row>
    <row r="205" spans="1:7" ht="12.75">
      <c r="A205" s="28"/>
      <c r="B205" s="28"/>
      <c r="C205" s="28"/>
      <c r="D205" s="28"/>
      <c r="E205" s="28"/>
      <c r="F205" s="28"/>
      <c r="G205" s="28"/>
    </row>
    <row r="206" spans="1:7" ht="12.75">
      <c r="A206" s="28"/>
      <c r="B206" s="28"/>
      <c r="C206" s="28"/>
      <c r="D206" s="28"/>
      <c r="E206" s="28"/>
      <c r="F206" s="28"/>
      <c r="G206" s="28"/>
    </row>
    <row r="207" spans="1:7" ht="12.75">
      <c r="A207" s="28"/>
      <c r="B207" s="28"/>
      <c r="C207" s="28"/>
      <c r="D207" s="28"/>
      <c r="E207" s="28"/>
      <c r="F207" s="28"/>
      <c r="G207" s="28"/>
    </row>
    <row r="208" spans="1:7" ht="12.75">
      <c r="A208" s="28"/>
      <c r="B208" s="28"/>
      <c r="C208" s="28"/>
      <c r="D208" s="28"/>
      <c r="E208" s="28"/>
      <c r="F208" s="28"/>
      <c r="G208" s="28"/>
    </row>
    <row r="209" spans="1:7" ht="12.75">
      <c r="A209" s="28"/>
      <c r="B209" s="28"/>
      <c r="C209" s="28"/>
      <c r="D209" s="28"/>
      <c r="E209" s="28"/>
      <c r="F209" s="28"/>
      <c r="G209" s="28"/>
    </row>
    <row r="210" spans="1:7" ht="12.75">
      <c r="A210" s="28"/>
      <c r="B210" s="28"/>
      <c r="C210" s="28"/>
      <c r="D210" s="28"/>
      <c r="E210" s="28"/>
      <c r="F210" s="28"/>
      <c r="G210" s="28"/>
    </row>
    <row r="211" spans="1:7" ht="12.75">
      <c r="A211" s="28"/>
      <c r="B211" s="28"/>
      <c r="C211" s="28"/>
      <c r="D211" s="28"/>
      <c r="E211" s="28"/>
      <c r="F211" s="28"/>
      <c r="G211" s="28"/>
    </row>
    <row r="212" spans="1:7" ht="12.75">
      <c r="A212" s="28"/>
      <c r="B212" s="28"/>
      <c r="C212" s="28"/>
      <c r="D212" s="28"/>
      <c r="E212" s="28"/>
      <c r="F212" s="28"/>
      <c r="G212" s="28"/>
    </row>
    <row r="213" spans="1:7" ht="12.75">
      <c r="A213" s="28"/>
      <c r="B213" s="28"/>
      <c r="C213" s="28"/>
      <c r="D213" s="28"/>
      <c r="E213" s="28"/>
      <c r="F213" s="28"/>
      <c r="G213" s="28"/>
    </row>
    <row r="214" spans="1:7" ht="12.75">
      <c r="A214" s="28"/>
      <c r="B214" s="28"/>
      <c r="C214" s="28"/>
      <c r="D214" s="28"/>
      <c r="E214" s="28"/>
      <c r="F214" s="28"/>
      <c r="G214" s="28"/>
    </row>
    <row r="215" spans="1:7" ht="12.75">
      <c r="A215" s="28"/>
      <c r="B215" s="28"/>
      <c r="C215" s="28"/>
      <c r="D215" s="28"/>
      <c r="E215" s="28"/>
      <c r="F215" s="28"/>
      <c r="G215" s="28"/>
    </row>
    <row r="216" spans="1:7" ht="12.75">
      <c r="A216" s="28"/>
      <c r="B216" s="28"/>
      <c r="C216" s="28"/>
      <c r="D216" s="28"/>
      <c r="E216" s="28"/>
      <c r="F216" s="28"/>
      <c r="G216" s="28"/>
    </row>
    <row r="217" spans="1:7" ht="12.75">
      <c r="A217" s="28"/>
      <c r="B217" s="28"/>
      <c r="C217" s="28"/>
      <c r="D217" s="28"/>
      <c r="E217" s="28"/>
      <c r="F217" s="28"/>
      <c r="G217" s="28"/>
    </row>
    <row r="218" spans="1:7" ht="12.75">
      <c r="A218" s="28"/>
      <c r="B218" s="28"/>
      <c r="C218" s="28"/>
      <c r="D218" s="28"/>
      <c r="E218" s="28"/>
      <c r="F218" s="28"/>
      <c r="G218" s="28"/>
    </row>
    <row r="219" spans="1:7" ht="12.75">
      <c r="A219" s="28"/>
      <c r="B219" s="28"/>
      <c r="C219" s="28"/>
      <c r="D219" s="28"/>
      <c r="E219" s="28"/>
      <c r="F219" s="28"/>
      <c r="G219" s="28"/>
    </row>
    <row r="220" spans="1:7" ht="12.75">
      <c r="A220" s="28"/>
      <c r="B220" s="28"/>
      <c r="C220" s="28"/>
      <c r="D220" s="28"/>
      <c r="E220" s="28"/>
      <c r="F220" s="28"/>
      <c r="G220" s="28"/>
    </row>
    <row r="221" spans="1:7" ht="12.75">
      <c r="A221" s="28"/>
      <c r="B221" s="28"/>
      <c r="C221" s="28"/>
      <c r="D221" s="28"/>
      <c r="E221" s="28"/>
      <c r="F221" s="28"/>
      <c r="G221" s="28"/>
    </row>
    <row r="222" spans="1:7" ht="12.75">
      <c r="A222" s="28"/>
      <c r="B222" s="28"/>
      <c r="C222" s="28"/>
      <c r="D222" s="28"/>
      <c r="E222" s="28"/>
      <c r="F222" s="28"/>
      <c r="G222" s="28"/>
    </row>
    <row r="223" spans="1:7" ht="12.75">
      <c r="A223" s="28"/>
      <c r="B223" s="28"/>
      <c r="C223" s="28"/>
      <c r="D223" s="28"/>
      <c r="E223" s="28"/>
      <c r="F223" s="28"/>
      <c r="G223" s="28"/>
    </row>
    <row r="224" spans="1:7" ht="12.75">
      <c r="A224" s="28"/>
      <c r="B224" s="28"/>
      <c r="C224" s="28"/>
      <c r="D224" s="28"/>
      <c r="E224" s="28"/>
      <c r="F224" s="28"/>
      <c r="G224" s="28"/>
    </row>
    <row r="225" spans="1:7" ht="12.75">
      <c r="A225" s="28"/>
      <c r="B225" s="28"/>
      <c r="C225" s="28"/>
      <c r="D225" s="28"/>
      <c r="E225" s="28"/>
      <c r="F225" s="28"/>
      <c r="G225" s="28"/>
    </row>
    <row r="226" spans="1:7" ht="12.75">
      <c r="A226" s="28"/>
      <c r="B226" s="28"/>
      <c r="C226" s="28"/>
      <c r="D226" s="28"/>
      <c r="E226" s="28"/>
      <c r="F226" s="28"/>
      <c r="G226" s="28"/>
    </row>
    <row r="227" spans="1:7" ht="12.75">
      <c r="A227" s="28"/>
      <c r="B227" s="28"/>
      <c r="C227" s="28"/>
      <c r="D227" s="28"/>
      <c r="E227" s="28"/>
      <c r="F227" s="28"/>
      <c r="G227" s="28"/>
    </row>
    <row r="228" spans="1:7" ht="12.75">
      <c r="A228" s="28"/>
      <c r="B228" s="28"/>
      <c r="C228" s="28"/>
      <c r="D228" s="28"/>
      <c r="E228" s="28"/>
      <c r="F228" s="28"/>
      <c r="G228" s="28"/>
    </row>
    <row r="229" spans="1:7" ht="12.75">
      <c r="A229" s="28"/>
      <c r="B229" s="28"/>
      <c r="C229" s="28"/>
      <c r="D229" s="28"/>
      <c r="E229" s="28"/>
      <c r="F229" s="28"/>
      <c r="G229" s="28"/>
    </row>
    <row r="230" spans="1:7" ht="12.75">
      <c r="A230" s="28"/>
      <c r="B230" s="28"/>
      <c r="C230" s="28"/>
      <c r="D230" s="28"/>
      <c r="E230" s="28"/>
      <c r="F230" s="28"/>
      <c r="G230" s="28"/>
    </row>
    <row r="231" spans="1:7" ht="12.75">
      <c r="A231" s="28"/>
      <c r="B231" s="28"/>
      <c r="C231" s="28"/>
      <c r="D231" s="28"/>
      <c r="E231" s="28"/>
      <c r="F231" s="28"/>
      <c r="G231" s="28"/>
    </row>
    <row r="232" spans="1:7" ht="12.75">
      <c r="A232" s="28"/>
      <c r="B232" s="28"/>
      <c r="C232" s="28"/>
      <c r="D232" s="28"/>
      <c r="E232" s="28"/>
      <c r="F232" s="28"/>
      <c r="G232" s="28"/>
    </row>
    <row r="233" spans="1:7" ht="12.75">
      <c r="A233" s="28"/>
      <c r="B233" s="28"/>
      <c r="C233" s="28"/>
      <c r="D233" s="28"/>
      <c r="E233" s="28"/>
      <c r="F233" s="28"/>
      <c r="G233" s="28"/>
    </row>
    <row r="234" spans="1:7" ht="12.75">
      <c r="A234" s="28"/>
      <c r="B234" s="28"/>
      <c r="C234" s="28"/>
      <c r="D234" s="28"/>
      <c r="E234" s="28"/>
      <c r="F234" s="28"/>
      <c r="G234" s="28"/>
    </row>
    <row r="235" spans="1:7" ht="12.75">
      <c r="A235" s="28"/>
      <c r="B235" s="28"/>
      <c r="C235" s="28"/>
      <c r="D235" s="28"/>
      <c r="E235" s="28"/>
      <c r="F235" s="28"/>
      <c r="G235" s="28"/>
    </row>
    <row r="236" spans="1:7" ht="12.75">
      <c r="A236" s="28"/>
      <c r="B236" s="28"/>
      <c r="C236" s="28"/>
      <c r="D236" s="28"/>
      <c r="E236" s="28"/>
      <c r="F236" s="28"/>
      <c r="G236" s="28"/>
    </row>
    <row r="237" spans="1:7" ht="12.75">
      <c r="A237" s="28"/>
      <c r="B237" s="28"/>
      <c r="C237" s="28"/>
      <c r="D237" s="28"/>
      <c r="E237" s="28"/>
      <c r="F237" s="28"/>
      <c r="G237" s="28"/>
    </row>
    <row r="238" spans="1:7" ht="12.75">
      <c r="A238" s="28"/>
      <c r="B238" s="28"/>
      <c r="C238" s="28"/>
      <c r="D238" s="28"/>
      <c r="E238" s="28"/>
      <c r="F238" s="28"/>
      <c r="G238" s="28"/>
    </row>
    <row r="239" spans="1:7" ht="12.75">
      <c r="A239" s="28"/>
      <c r="B239" s="28"/>
      <c r="C239" s="28"/>
      <c r="D239" s="28"/>
      <c r="E239" s="28"/>
      <c r="F239" s="28"/>
      <c r="G239" s="28"/>
    </row>
    <row r="240" spans="1:7" ht="12.75">
      <c r="A240" s="28"/>
      <c r="B240" s="28"/>
      <c r="C240" s="28"/>
      <c r="D240" s="28"/>
      <c r="E240" s="28"/>
      <c r="F240" s="28"/>
      <c r="G240" s="28"/>
    </row>
    <row r="241" spans="1:7" ht="12.75">
      <c r="A241" s="28"/>
      <c r="B241" s="28"/>
      <c r="C241" s="28"/>
      <c r="D241" s="28"/>
      <c r="E241" s="28"/>
      <c r="F241" s="28"/>
      <c r="G241" s="28"/>
    </row>
    <row r="242" spans="1:7" ht="12.75">
      <c r="A242" s="28"/>
      <c r="B242" s="28"/>
      <c r="C242" s="28"/>
      <c r="D242" s="28"/>
      <c r="E242" s="28"/>
      <c r="F242" s="28"/>
      <c r="G242" s="28"/>
    </row>
    <row r="243" spans="1:7" ht="12.75">
      <c r="A243" s="28"/>
      <c r="B243" s="28"/>
      <c r="C243" s="28"/>
      <c r="D243" s="28"/>
      <c r="E243" s="28"/>
      <c r="F243" s="28"/>
      <c r="G243" s="28"/>
    </row>
    <row r="244" spans="1:7" ht="12.75">
      <c r="A244" s="28"/>
      <c r="B244" s="28"/>
      <c r="C244" s="28"/>
      <c r="D244" s="28"/>
      <c r="E244" s="28"/>
      <c r="F244" s="28"/>
      <c r="G244" s="28"/>
    </row>
    <row r="245" spans="1:7" ht="12.75">
      <c r="A245" s="28"/>
      <c r="B245" s="28"/>
      <c r="C245" s="28"/>
      <c r="D245" s="28"/>
      <c r="E245" s="28"/>
      <c r="F245" s="28"/>
      <c r="G245" s="28"/>
    </row>
    <row r="246" spans="1:7" ht="12.75">
      <c r="A246" s="28"/>
      <c r="B246" s="28"/>
      <c r="C246" s="28"/>
      <c r="D246" s="28"/>
      <c r="E246" s="28"/>
      <c r="F246" s="28"/>
      <c r="G246" s="28"/>
    </row>
    <row r="247" spans="1:7" ht="12.75">
      <c r="A247" s="28"/>
      <c r="B247" s="28"/>
      <c r="C247" s="28"/>
      <c r="D247" s="28"/>
      <c r="E247" s="28"/>
      <c r="F247" s="28"/>
      <c r="G247" s="28"/>
    </row>
    <row r="248" spans="1:7" ht="12.75">
      <c r="A248" s="28"/>
      <c r="B248" s="28"/>
      <c r="C248" s="28"/>
      <c r="D248" s="28"/>
      <c r="E248" s="28"/>
      <c r="F248" s="28"/>
      <c r="G248" s="28"/>
    </row>
    <row r="249" spans="1:7" ht="12.75">
      <c r="A249" s="28"/>
      <c r="B249" s="28"/>
      <c r="C249" s="28"/>
      <c r="D249" s="28"/>
      <c r="E249" s="28"/>
      <c r="F249" s="28"/>
      <c r="G249" s="28"/>
    </row>
    <row r="250" spans="1:7" ht="12.75">
      <c r="A250" s="28"/>
      <c r="B250" s="28"/>
      <c r="C250" s="28"/>
      <c r="D250" s="28"/>
      <c r="E250" s="28"/>
      <c r="F250" s="28"/>
      <c r="G250" s="28"/>
    </row>
    <row r="251" spans="1:7" ht="12.75">
      <c r="A251" s="28"/>
      <c r="B251" s="28"/>
      <c r="C251" s="28"/>
      <c r="D251" s="28"/>
      <c r="E251" s="28"/>
      <c r="F251" s="28"/>
      <c r="G251" s="28"/>
    </row>
  </sheetData>
  <mergeCells count="5">
    <mergeCell ref="F1:G1"/>
    <mergeCell ref="F2:G2"/>
    <mergeCell ref="A50:D50"/>
    <mergeCell ref="A3:G3"/>
    <mergeCell ref="A4:G4"/>
  </mergeCells>
  <printOptions/>
  <pageMargins left="0.5905511811023623" right="0.3937007874015748" top="0.7874015748031497" bottom="0.787401574803149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19"/>
  <sheetViews>
    <sheetView workbookViewId="0" topLeftCell="A1">
      <selection activeCell="A1" sqref="A1"/>
    </sheetView>
  </sheetViews>
  <sheetFormatPr defaultColWidth="9.00390625" defaultRowHeight="12.75"/>
  <cols>
    <col min="1" max="1" width="5.75390625" style="30" customWidth="1"/>
    <col min="2" max="2" width="7.875" style="31" customWidth="1"/>
    <col min="3" max="3" width="5.875" style="39" customWidth="1"/>
    <col min="4" max="4" width="34.25390625" style="30" customWidth="1"/>
    <col min="5" max="6" width="15.00390625" style="32" customWidth="1"/>
    <col min="7" max="7" width="10.625" style="30" customWidth="1"/>
    <col min="8" max="16384" width="7.875" style="30" customWidth="1"/>
  </cols>
  <sheetData>
    <row r="1" spans="5:7" ht="12.75">
      <c r="E1" s="181"/>
      <c r="F1" s="224" t="s">
        <v>276</v>
      </c>
      <c r="G1" s="224"/>
    </row>
    <row r="2" spans="5:7" ht="12.75">
      <c r="E2" s="181"/>
      <c r="F2" s="224" t="s">
        <v>306</v>
      </c>
      <c r="G2" s="224"/>
    </row>
    <row r="3" spans="1:7" s="39" customFormat="1" ht="20.25">
      <c r="A3" s="234" t="s">
        <v>241</v>
      </c>
      <c r="B3" s="234"/>
      <c r="C3" s="234"/>
      <c r="D3" s="234"/>
      <c r="E3" s="234"/>
      <c r="F3" s="235"/>
      <c r="G3" s="235"/>
    </row>
    <row r="4" spans="1:7" s="39" customFormat="1" ht="18">
      <c r="A4" s="225" t="s">
        <v>305</v>
      </c>
      <c r="B4" s="225"/>
      <c r="C4" s="225"/>
      <c r="D4" s="225"/>
      <c r="E4" s="225"/>
      <c r="F4" s="225"/>
      <c r="G4" s="225"/>
    </row>
    <row r="5" spans="1:6" s="17" customFormat="1" ht="13.5" thickBot="1">
      <c r="A5" s="33"/>
      <c r="B5" s="33"/>
      <c r="C5" s="33"/>
      <c r="D5" s="33"/>
      <c r="E5" s="34"/>
      <c r="F5" s="34"/>
    </row>
    <row r="6" spans="1:7" s="46" customFormat="1" ht="31.5" thickBot="1" thickTop="1">
      <c r="A6" s="109" t="s">
        <v>0</v>
      </c>
      <c r="B6" s="110" t="s">
        <v>1</v>
      </c>
      <c r="C6" s="111" t="s">
        <v>2</v>
      </c>
      <c r="D6" s="111" t="s">
        <v>3</v>
      </c>
      <c r="E6" s="87" t="s">
        <v>15</v>
      </c>
      <c r="F6" s="139" t="s">
        <v>281</v>
      </c>
      <c r="G6" s="88" t="s">
        <v>282</v>
      </c>
    </row>
    <row r="7" spans="1:7" s="81" customFormat="1" ht="13.5" thickTop="1">
      <c r="A7" s="11" t="s">
        <v>127</v>
      </c>
      <c r="B7" s="5"/>
      <c r="C7" s="5"/>
      <c r="D7" s="5" t="s">
        <v>17</v>
      </c>
      <c r="E7" s="190">
        <f>SUM(E9)</f>
        <v>102300</v>
      </c>
      <c r="F7" s="190">
        <f>SUM(F9)</f>
        <v>102300</v>
      </c>
      <c r="G7" s="195">
        <f>SUM(F7/E7)</f>
        <v>1</v>
      </c>
    </row>
    <row r="8" spans="1:7" s="81" customFormat="1" ht="12.75">
      <c r="A8" s="26"/>
      <c r="B8" s="22"/>
      <c r="C8" s="22"/>
      <c r="D8" s="27"/>
      <c r="E8" s="191"/>
      <c r="F8" s="191"/>
      <c r="G8" s="196"/>
    </row>
    <row r="9" spans="1:7" s="81" customFormat="1" ht="12.75">
      <c r="A9" s="24"/>
      <c r="B9" s="9" t="s">
        <v>128</v>
      </c>
      <c r="C9" s="9"/>
      <c r="D9" s="25" t="s">
        <v>49</v>
      </c>
      <c r="E9" s="192">
        <f>SUM(E10:E15)</f>
        <v>102300</v>
      </c>
      <c r="F9" s="192">
        <f>SUM(F10:F15)</f>
        <v>102300</v>
      </c>
      <c r="G9" s="197">
        <f aca="true" t="shared" si="0" ref="G9:G69">SUM(F9/E9)</f>
        <v>1</v>
      </c>
    </row>
    <row r="10" spans="1:7" s="81" customFormat="1" ht="12.75">
      <c r="A10" s="26"/>
      <c r="B10" s="22"/>
      <c r="C10" s="22" t="s">
        <v>108</v>
      </c>
      <c r="D10" s="27" t="s">
        <v>5</v>
      </c>
      <c r="E10" s="191">
        <v>75500</v>
      </c>
      <c r="F10" s="191">
        <v>75500</v>
      </c>
      <c r="G10" s="196">
        <f t="shared" si="0"/>
        <v>1</v>
      </c>
    </row>
    <row r="11" spans="1:7" s="81" customFormat="1" ht="12.75">
      <c r="A11" s="26"/>
      <c r="B11" s="22"/>
      <c r="C11" s="22" t="s">
        <v>109</v>
      </c>
      <c r="D11" s="27" t="s">
        <v>6</v>
      </c>
      <c r="E11" s="191">
        <v>5500</v>
      </c>
      <c r="F11" s="191">
        <v>5500</v>
      </c>
      <c r="G11" s="196">
        <f t="shared" si="0"/>
        <v>1</v>
      </c>
    </row>
    <row r="12" spans="1:7" s="81" customFormat="1" ht="12.75">
      <c r="A12" s="26"/>
      <c r="B12" s="22"/>
      <c r="C12" s="22" t="s">
        <v>114</v>
      </c>
      <c r="D12" s="27" t="s">
        <v>10</v>
      </c>
      <c r="E12" s="191">
        <v>13000</v>
      </c>
      <c r="F12" s="191">
        <v>13000</v>
      </c>
      <c r="G12" s="196">
        <f t="shared" si="0"/>
        <v>1</v>
      </c>
    </row>
    <row r="13" spans="1:7" s="81" customFormat="1" ht="12.75">
      <c r="A13" s="26"/>
      <c r="B13" s="22"/>
      <c r="C13" s="22" t="s">
        <v>115</v>
      </c>
      <c r="D13" s="27" t="s">
        <v>9</v>
      </c>
      <c r="E13" s="191">
        <v>1000</v>
      </c>
      <c r="F13" s="191">
        <v>1000</v>
      </c>
      <c r="G13" s="196">
        <f t="shared" si="0"/>
        <v>1</v>
      </c>
    </row>
    <row r="14" spans="1:7" s="81" customFormat="1" ht="12.75">
      <c r="A14" s="26"/>
      <c r="B14" s="22"/>
      <c r="C14" s="22" t="s">
        <v>112</v>
      </c>
      <c r="D14" s="27" t="s">
        <v>37</v>
      </c>
      <c r="E14" s="191">
        <v>4000</v>
      </c>
      <c r="F14" s="191">
        <v>4000</v>
      </c>
      <c r="G14" s="196">
        <f t="shared" si="0"/>
        <v>1</v>
      </c>
    </row>
    <row r="15" spans="1:7" s="81" customFormat="1" ht="12.75">
      <c r="A15" s="26"/>
      <c r="B15" s="22"/>
      <c r="C15" s="112">
        <v>4300</v>
      </c>
      <c r="D15" s="113" t="s">
        <v>40</v>
      </c>
      <c r="E15" s="191">
        <v>3300</v>
      </c>
      <c r="F15" s="191">
        <v>3300</v>
      </c>
      <c r="G15" s="196">
        <f t="shared" si="0"/>
        <v>1</v>
      </c>
    </row>
    <row r="16" spans="1:7" s="81" customFormat="1" ht="12.75">
      <c r="A16" s="26"/>
      <c r="B16" s="22"/>
      <c r="C16" s="22"/>
      <c r="D16" s="27"/>
      <c r="E16" s="191"/>
      <c r="F16" s="191"/>
      <c r="G16" s="196"/>
    </row>
    <row r="17" spans="1:7" s="81" customFormat="1" ht="51">
      <c r="A17" s="11" t="s">
        <v>137</v>
      </c>
      <c r="B17" s="5"/>
      <c r="C17" s="5"/>
      <c r="D17" s="5" t="s">
        <v>138</v>
      </c>
      <c r="E17" s="190">
        <f>SUM(E19,E23,E28)</f>
        <v>31503</v>
      </c>
      <c r="F17" s="190">
        <f>SUM(F19,F23,F28)</f>
        <v>31503</v>
      </c>
      <c r="G17" s="195">
        <f t="shared" si="0"/>
        <v>1</v>
      </c>
    </row>
    <row r="18" spans="1:7" s="81" customFormat="1" ht="12.75">
      <c r="A18" s="26"/>
      <c r="B18" s="22"/>
      <c r="C18" s="22"/>
      <c r="D18" s="27"/>
      <c r="E18" s="191"/>
      <c r="F18" s="191"/>
      <c r="G18" s="196"/>
    </row>
    <row r="19" spans="1:7" s="81" customFormat="1" ht="38.25">
      <c r="A19" s="24"/>
      <c r="B19" s="9" t="s">
        <v>139</v>
      </c>
      <c r="C19" s="9"/>
      <c r="D19" s="25" t="s">
        <v>56</v>
      </c>
      <c r="E19" s="192">
        <f>SUM(E20:E21)</f>
        <v>2241</v>
      </c>
      <c r="F19" s="192">
        <f>SUM(F20:F21)</f>
        <v>2241</v>
      </c>
      <c r="G19" s="197">
        <f t="shared" si="0"/>
        <v>1</v>
      </c>
    </row>
    <row r="20" spans="1:7" s="81" customFormat="1" ht="12.75">
      <c r="A20" s="26"/>
      <c r="B20" s="22"/>
      <c r="C20" s="22" t="s">
        <v>112</v>
      </c>
      <c r="D20" s="27" t="s">
        <v>37</v>
      </c>
      <c r="E20" s="193">
        <v>741</v>
      </c>
      <c r="F20" s="193">
        <v>741</v>
      </c>
      <c r="G20" s="198">
        <f t="shared" si="0"/>
        <v>1</v>
      </c>
    </row>
    <row r="21" spans="1:7" s="81" customFormat="1" ht="12.75">
      <c r="A21" s="26"/>
      <c r="B21" s="22"/>
      <c r="C21" s="112">
        <v>4300</v>
      </c>
      <c r="D21" s="113" t="s">
        <v>40</v>
      </c>
      <c r="E21" s="193">
        <v>1500</v>
      </c>
      <c r="F21" s="193">
        <v>1500</v>
      </c>
      <c r="G21" s="198">
        <f t="shared" si="0"/>
        <v>1</v>
      </c>
    </row>
    <row r="22" spans="1:7" s="81" customFormat="1" ht="12.75">
      <c r="A22" s="26"/>
      <c r="B22" s="22"/>
      <c r="C22" s="112"/>
      <c r="D22" s="113"/>
      <c r="E22" s="193"/>
      <c r="F22" s="193"/>
      <c r="G22" s="198"/>
    </row>
    <row r="23" spans="1:7" s="81" customFormat="1" ht="51">
      <c r="A23" s="26"/>
      <c r="B23" s="8">
        <v>75109</v>
      </c>
      <c r="C23" s="9"/>
      <c r="D23" s="23" t="s">
        <v>286</v>
      </c>
      <c r="E23" s="160">
        <f>SUM(E24:E26)</f>
        <v>9515</v>
      </c>
      <c r="F23" s="160">
        <f>SUM(F24:F26)</f>
        <v>9515</v>
      </c>
      <c r="G23" s="199">
        <f t="shared" si="0"/>
        <v>1</v>
      </c>
    </row>
    <row r="24" spans="1:7" s="81" customFormat="1" ht="25.5">
      <c r="A24" s="26"/>
      <c r="B24" s="56"/>
      <c r="C24" s="75" t="s">
        <v>123</v>
      </c>
      <c r="D24" s="57" t="s">
        <v>292</v>
      </c>
      <c r="E24" s="162">
        <v>6531</v>
      </c>
      <c r="F24" s="162">
        <v>6531</v>
      </c>
      <c r="G24" s="200">
        <f t="shared" si="0"/>
        <v>1</v>
      </c>
    </row>
    <row r="25" spans="1:7" s="81" customFormat="1" ht="12.75">
      <c r="A25" s="26"/>
      <c r="B25" s="56"/>
      <c r="C25" s="75" t="s">
        <v>112</v>
      </c>
      <c r="D25" s="57" t="s">
        <v>37</v>
      </c>
      <c r="E25" s="162">
        <v>2036</v>
      </c>
      <c r="F25" s="162">
        <v>2036</v>
      </c>
      <c r="G25" s="200">
        <f t="shared" si="0"/>
        <v>1</v>
      </c>
    </row>
    <row r="26" spans="1:7" s="81" customFormat="1" ht="12.75">
      <c r="A26" s="26"/>
      <c r="B26" s="56"/>
      <c r="C26" s="77">
        <v>4300</v>
      </c>
      <c r="D26" s="61" t="s">
        <v>40</v>
      </c>
      <c r="E26" s="162">
        <v>948</v>
      </c>
      <c r="F26" s="162">
        <v>948</v>
      </c>
      <c r="G26" s="200">
        <f t="shared" si="0"/>
        <v>1</v>
      </c>
    </row>
    <row r="27" spans="1:7" s="81" customFormat="1" ht="12.75">
      <c r="A27" s="26"/>
      <c r="B27" s="56"/>
      <c r="C27" s="77"/>
      <c r="D27" s="61"/>
      <c r="E27" s="162"/>
      <c r="F27" s="162"/>
      <c r="G27" s="200"/>
    </row>
    <row r="28" spans="1:7" s="81" customFormat="1" ht="25.5">
      <c r="A28" s="26"/>
      <c r="B28" s="8">
        <v>75110</v>
      </c>
      <c r="C28" s="9"/>
      <c r="D28" s="23" t="s">
        <v>287</v>
      </c>
      <c r="E28" s="160">
        <f>SUM(E29:E31)</f>
        <v>19747</v>
      </c>
      <c r="F28" s="160">
        <f>SUM(F29:F31)</f>
        <v>19747</v>
      </c>
      <c r="G28" s="199">
        <f t="shared" si="0"/>
        <v>1</v>
      </c>
    </row>
    <row r="29" spans="1:7" s="81" customFormat="1" ht="25.5">
      <c r="A29" s="26"/>
      <c r="B29" s="56"/>
      <c r="C29" s="75" t="s">
        <v>123</v>
      </c>
      <c r="D29" s="57" t="s">
        <v>292</v>
      </c>
      <c r="E29" s="162">
        <v>13441</v>
      </c>
      <c r="F29" s="162">
        <v>13441</v>
      </c>
      <c r="G29" s="200">
        <f t="shared" si="0"/>
        <v>1</v>
      </c>
    </row>
    <row r="30" spans="1:7" s="81" customFormat="1" ht="12.75">
      <c r="A30" s="26"/>
      <c r="B30" s="56"/>
      <c r="C30" s="75" t="s">
        <v>112</v>
      </c>
      <c r="D30" s="57" t="s">
        <v>37</v>
      </c>
      <c r="E30" s="162">
        <v>3513</v>
      </c>
      <c r="F30" s="162">
        <v>3513</v>
      </c>
      <c r="G30" s="200">
        <f t="shared" si="0"/>
        <v>1</v>
      </c>
    </row>
    <row r="31" spans="1:7" s="81" customFormat="1" ht="12.75">
      <c r="A31" s="26"/>
      <c r="B31" s="56"/>
      <c r="C31" s="77">
        <v>4300</v>
      </c>
      <c r="D31" s="61" t="s">
        <v>40</v>
      </c>
      <c r="E31" s="162">
        <v>2793</v>
      </c>
      <c r="F31" s="162">
        <v>2793</v>
      </c>
      <c r="G31" s="200">
        <f t="shared" si="0"/>
        <v>1</v>
      </c>
    </row>
    <row r="32" spans="1:7" s="81" customFormat="1" ht="12.75">
      <c r="A32" s="26"/>
      <c r="B32" s="56"/>
      <c r="C32" s="77"/>
      <c r="D32" s="61"/>
      <c r="E32" s="162"/>
      <c r="F32" s="162"/>
      <c r="G32" s="200"/>
    </row>
    <row r="33" spans="1:7" s="10" customFormat="1" ht="12.75">
      <c r="A33" s="3">
        <v>801</v>
      </c>
      <c r="B33" s="4"/>
      <c r="C33" s="5"/>
      <c r="D33" s="4" t="s">
        <v>22</v>
      </c>
      <c r="E33" s="143">
        <f>SUM(E35)</f>
        <v>6033</v>
      </c>
      <c r="F33" s="143">
        <f>SUM(F35)</f>
        <v>6033</v>
      </c>
      <c r="G33" s="186">
        <f t="shared" si="0"/>
        <v>1</v>
      </c>
    </row>
    <row r="34" spans="1:7" s="10" customFormat="1" ht="12.75">
      <c r="A34" s="7"/>
      <c r="B34" s="8"/>
      <c r="C34" s="9"/>
      <c r="D34" s="21"/>
      <c r="E34" s="141"/>
      <c r="F34" s="141"/>
      <c r="G34" s="184"/>
    </row>
    <row r="35" spans="1:7" s="10" customFormat="1" ht="12.75">
      <c r="A35" s="7"/>
      <c r="B35" s="8">
        <v>80101</v>
      </c>
      <c r="C35" s="9"/>
      <c r="D35" s="21" t="s">
        <v>92</v>
      </c>
      <c r="E35" s="141">
        <f>SUM(E36:E36)</f>
        <v>6033</v>
      </c>
      <c r="F35" s="141">
        <f>SUM(F36:F36)</f>
        <v>6033</v>
      </c>
      <c r="G35" s="184">
        <f t="shared" si="0"/>
        <v>1</v>
      </c>
    </row>
    <row r="36" spans="1:7" s="10" customFormat="1" ht="25.5">
      <c r="A36" s="7"/>
      <c r="B36" s="16"/>
      <c r="C36" s="22" t="s">
        <v>145</v>
      </c>
      <c r="D36" s="19" t="s">
        <v>146</v>
      </c>
      <c r="E36" s="142">
        <v>6033</v>
      </c>
      <c r="F36" s="142">
        <v>6033</v>
      </c>
      <c r="G36" s="185">
        <f t="shared" si="0"/>
        <v>1</v>
      </c>
    </row>
    <row r="37" spans="1:7" s="81" customFormat="1" ht="12.75">
      <c r="A37" s="26"/>
      <c r="B37" s="22"/>
      <c r="C37" s="112"/>
      <c r="D37" s="113"/>
      <c r="E37" s="193"/>
      <c r="F37" s="193"/>
      <c r="G37" s="198"/>
    </row>
    <row r="38" spans="1:7" s="81" customFormat="1" ht="12.75">
      <c r="A38" s="11" t="s">
        <v>150</v>
      </c>
      <c r="B38" s="5"/>
      <c r="C38" s="5"/>
      <c r="D38" s="5" t="s">
        <v>23</v>
      </c>
      <c r="E38" s="145">
        <f>SUM(E40,E43,E47,E50,E62)</f>
        <v>1803546</v>
      </c>
      <c r="F38" s="145">
        <f>SUM(F40,F43,F47,F50,F62)</f>
        <v>1803546</v>
      </c>
      <c r="G38" s="201">
        <f t="shared" si="0"/>
        <v>1</v>
      </c>
    </row>
    <row r="39" spans="1:7" s="81" customFormat="1" ht="12.75">
      <c r="A39" s="26"/>
      <c r="B39" s="22"/>
      <c r="C39" s="22"/>
      <c r="D39" s="27"/>
      <c r="E39" s="191"/>
      <c r="F39" s="191"/>
      <c r="G39" s="196"/>
    </row>
    <row r="40" spans="1:7" s="81" customFormat="1" ht="51">
      <c r="A40" s="26"/>
      <c r="B40" s="8">
        <v>85313</v>
      </c>
      <c r="C40" s="9"/>
      <c r="D40" s="21" t="s">
        <v>206</v>
      </c>
      <c r="E40" s="141">
        <f>SUM(E41)</f>
        <v>59300</v>
      </c>
      <c r="F40" s="141">
        <f>SUM(F41)</f>
        <v>59300</v>
      </c>
      <c r="G40" s="184">
        <f t="shared" si="0"/>
        <v>1</v>
      </c>
    </row>
    <row r="41" spans="1:7" s="81" customFormat="1" ht="12.75">
      <c r="A41" s="26"/>
      <c r="B41" s="16"/>
      <c r="C41" s="22" t="s">
        <v>193</v>
      </c>
      <c r="D41" s="19" t="s">
        <v>219</v>
      </c>
      <c r="E41" s="142">
        <v>59300</v>
      </c>
      <c r="F41" s="142">
        <v>59300</v>
      </c>
      <c r="G41" s="185">
        <f t="shared" si="0"/>
        <v>1</v>
      </c>
    </row>
    <row r="42" spans="1:7" s="81" customFormat="1" ht="26.25" customHeight="1">
      <c r="A42" s="26"/>
      <c r="B42" s="22"/>
      <c r="C42" s="22"/>
      <c r="D42" s="27"/>
      <c r="E42" s="191"/>
      <c r="F42" s="191"/>
      <c r="G42" s="196"/>
    </row>
    <row r="43" spans="1:7" s="81" customFormat="1" ht="25.5">
      <c r="A43" s="24"/>
      <c r="B43" s="9" t="s">
        <v>151</v>
      </c>
      <c r="C43" s="9"/>
      <c r="D43" s="25" t="s">
        <v>204</v>
      </c>
      <c r="E43" s="192">
        <f>SUM(E44:E45)</f>
        <v>1517996</v>
      </c>
      <c r="F43" s="192">
        <f>SUM(F44:F45)</f>
        <v>1517996</v>
      </c>
      <c r="G43" s="197">
        <f t="shared" si="0"/>
        <v>1</v>
      </c>
    </row>
    <row r="44" spans="1:7" s="81" customFormat="1" ht="12.75">
      <c r="A44" s="26"/>
      <c r="B44" s="22"/>
      <c r="C44" s="22" t="s">
        <v>152</v>
      </c>
      <c r="D44" s="27" t="s">
        <v>153</v>
      </c>
      <c r="E44" s="191">
        <v>1358250</v>
      </c>
      <c r="F44" s="191">
        <v>1358250</v>
      </c>
      <c r="G44" s="196">
        <f t="shared" si="0"/>
        <v>1</v>
      </c>
    </row>
    <row r="45" spans="1:7" s="81" customFormat="1" ht="12.75">
      <c r="A45" s="26"/>
      <c r="B45" s="22"/>
      <c r="C45" s="22" t="s">
        <v>114</v>
      </c>
      <c r="D45" s="27" t="s">
        <v>10</v>
      </c>
      <c r="E45" s="191">
        <v>159746</v>
      </c>
      <c r="F45" s="191">
        <v>159746</v>
      </c>
      <c r="G45" s="196">
        <f t="shared" si="0"/>
        <v>1</v>
      </c>
    </row>
    <row r="46" spans="1:7" s="35" customFormat="1" ht="12.75">
      <c r="A46" s="26"/>
      <c r="B46" s="22"/>
      <c r="C46" s="22"/>
      <c r="D46" s="27"/>
      <c r="E46" s="191"/>
      <c r="F46" s="191"/>
      <c r="G46" s="196"/>
    </row>
    <row r="47" spans="1:7" s="35" customFormat="1" ht="25.5">
      <c r="A47" s="24"/>
      <c r="B47" s="9" t="s">
        <v>156</v>
      </c>
      <c r="C47" s="9"/>
      <c r="D47" s="25" t="s">
        <v>97</v>
      </c>
      <c r="E47" s="192">
        <f>SUM(E48)</f>
        <v>25000</v>
      </c>
      <c r="F47" s="192">
        <f>SUM(F48)</f>
        <v>25000</v>
      </c>
      <c r="G47" s="197">
        <f t="shared" si="0"/>
        <v>1</v>
      </c>
    </row>
    <row r="48" spans="1:7" s="35" customFormat="1" ht="12.75">
      <c r="A48" s="26"/>
      <c r="B48" s="22"/>
      <c r="C48" s="22" t="s">
        <v>152</v>
      </c>
      <c r="D48" s="27" t="s">
        <v>153</v>
      </c>
      <c r="E48" s="191">
        <v>25000</v>
      </c>
      <c r="F48" s="191">
        <v>25000</v>
      </c>
      <c r="G48" s="196">
        <f t="shared" si="0"/>
        <v>1</v>
      </c>
    </row>
    <row r="49" spans="1:7" s="35" customFormat="1" ht="12.75">
      <c r="A49" s="26"/>
      <c r="B49" s="22"/>
      <c r="C49" s="22"/>
      <c r="D49" s="27"/>
      <c r="E49" s="191"/>
      <c r="F49" s="191"/>
      <c r="G49" s="196"/>
    </row>
    <row r="50" spans="1:7" s="81" customFormat="1" ht="12.75">
      <c r="A50" s="24"/>
      <c r="B50" s="9" t="s">
        <v>154</v>
      </c>
      <c r="C50" s="9"/>
      <c r="D50" s="25" t="s">
        <v>98</v>
      </c>
      <c r="E50" s="192">
        <f>SUM(E51:E60)</f>
        <v>194500</v>
      </c>
      <c r="F50" s="192">
        <f>SUM(F51:F60)</f>
        <v>194500</v>
      </c>
      <c r="G50" s="197">
        <f t="shared" si="0"/>
        <v>1</v>
      </c>
    </row>
    <row r="51" spans="1:7" s="81" customFormat="1" ht="25.5">
      <c r="A51" s="26"/>
      <c r="B51" s="22"/>
      <c r="C51" s="22" t="s">
        <v>110</v>
      </c>
      <c r="D51" s="27" t="s">
        <v>111</v>
      </c>
      <c r="E51" s="191">
        <v>2000</v>
      </c>
      <c r="F51" s="191">
        <v>2000</v>
      </c>
      <c r="G51" s="196">
        <f t="shared" si="0"/>
        <v>1</v>
      </c>
    </row>
    <row r="52" spans="1:7" s="81" customFormat="1" ht="12.75">
      <c r="A52" s="26"/>
      <c r="B52" s="22"/>
      <c r="C52" s="22" t="s">
        <v>108</v>
      </c>
      <c r="D52" s="27" t="s">
        <v>5</v>
      </c>
      <c r="E52" s="191">
        <v>142500</v>
      </c>
      <c r="F52" s="191">
        <v>142500</v>
      </c>
      <c r="G52" s="196">
        <f t="shared" si="0"/>
        <v>1</v>
      </c>
    </row>
    <row r="53" spans="1:7" s="81" customFormat="1" ht="12.75">
      <c r="A53" s="26"/>
      <c r="B53" s="22"/>
      <c r="C53" s="22" t="s">
        <v>109</v>
      </c>
      <c r="D53" s="27" t="s">
        <v>6</v>
      </c>
      <c r="E53" s="191">
        <v>10000</v>
      </c>
      <c r="F53" s="191">
        <v>10000</v>
      </c>
      <c r="G53" s="196">
        <f t="shared" si="0"/>
        <v>1</v>
      </c>
    </row>
    <row r="54" spans="1:7" s="81" customFormat="1" ht="12.75">
      <c r="A54" s="26"/>
      <c r="B54" s="22"/>
      <c r="C54" s="22" t="s">
        <v>114</v>
      </c>
      <c r="D54" s="27" t="s">
        <v>10</v>
      </c>
      <c r="E54" s="191">
        <v>25000</v>
      </c>
      <c r="F54" s="191">
        <v>25000</v>
      </c>
      <c r="G54" s="196">
        <f t="shared" si="0"/>
        <v>1</v>
      </c>
    </row>
    <row r="55" spans="1:7" s="81" customFormat="1" ht="12.75">
      <c r="A55" s="26"/>
      <c r="B55" s="22"/>
      <c r="C55" s="22" t="s">
        <v>115</v>
      </c>
      <c r="D55" s="27" t="s">
        <v>9</v>
      </c>
      <c r="E55" s="191">
        <v>3500</v>
      </c>
      <c r="F55" s="191">
        <v>3500</v>
      </c>
      <c r="G55" s="196">
        <f t="shared" si="0"/>
        <v>1</v>
      </c>
    </row>
    <row r="56" spans="1:7" s="81" customFormat="1" ht="12.75">
      <c r="A56" s="26"/>
      <c r="B56" s="22"/>
      <c r="C56" s="22" t="s">
        <v>112</v>
      </c>
      <c r="D56" s="27" t="s">
        <v>37</v>
      </c>
      <c r="E56" s="191">
        <v>4000</v>
      </c>
      <c r="F56" s="191">
        <v>4000</v>
      </c>
      <c r="G56" s="196">
        <f t="shared" si="0"/>
        <v>1</v>
      </c>
    </row>
    <row r="57" spans="1:7" s="81" customFormat="1" ht="12.75">
      <c r="A57" s="26"/>
      <c r="B57" s="22"/>
      <c r="C57" s="22" t="s">
        <v>113</v>
      </c>
      <c r="D57" s="27" t="s">
        <v>38</v>
      </c>
      <c r="E57" s="191">
        <v>1500</v>
      </c>
      <c r="F57" s="191">
        <v>1500</v>
      </c>
      <c r="G57" s="196">
        <f t="shared" si="0"/>
        <v>1</v>
      </c>
    </row>
    <row r="58" spans="1:7" s="81" customFormat="1" ht="12.75">
      <c r="A58" s="26"/>
      <c r="B58" s="22"/>
      <c r="C58" s="112">
        <v>4300</v>
      </c>
      <c r="D58" s="113" t="s">
        <v>40</v>
      </c>
      <c r="E58" s="191">
        <v>500</v>
      </c>
      <c r="F58" s="191">
        <v>500</v>
      </c>
      <c r="G58" s="196">
        <f t="shared" si="0"/>
        <v>1</v>
      </c>
    </row>
    <row r="59" spans="1:7" s="81" customFormat="1" ht="12.75">
      <c r="A59" s="26"/>
      <c r="B59" s="22"/>
      <c r="C59" s="22" t="s">
        <v>135</v>
      </c>
      <c r="D59" s="27" t="s">
        <v>8</v>
      </c>
      <c r="E59" s="191">
        <v>1000</v>
      </c>
      <c r="F59" s="191">
        <v>1000</v>
      </c>
      <c r="G59" s="196">
        <f t="shared" si="0"/>
        <v>1</v>
      </c>
    </row>
    <row r="60" spans="1:7" s="81" customFormat="1" ht="25.5">
      <c r="A60" s="26"/>
      <c r="B60" s="22"/>
      <c r="C60" s="22" t="s">
        <v>116</v>
      </c>
      <c r="D60" s="27" t="s">
        <v>12</v>
      </c>
      <c r="E60" s="191">
        <v>4500</v>
      </c>
      <c r="F60" s="191">
        <v>4500</v>
      </c>
      <c r="G60" s="196">
        <f t="shared" si="0"/>
        <v>1</v>
      </c>
    </row>
    <row r="61" spans="1:7" s="81" customFormat="1" ht="12.75">
      <c r="A61" s="26"/>
      <c r="B61" s="22"/>
      <c r="C61" s="22"/>
      <c r="D61" s="27"/>
      <c r="E61" s="191"/>
      <c r="F61" s="191"/>
      <c r="G61" s="196"/>
    </row>
    <row r="62" spans="1:7" s="81" customFormat="1" ht="12.75">
      <c r="A62" s="26"/>
      <c r="B62" s="8">
        <v>85395</v>
      </c>
      <c r="C62" s="9"/>
      <c r="D62" s="21" t="s">
        <v>270</v>
      </c>
      <c r="E62" s="192">
        <f>SUM(E63)</f>
        <v>6750</v>
      </c>
      <c r="F62" s="192">
        <f>SUM(F63)</f>
        <v>6750</v>
      </c>
      <c r="G62" s="197">
        <f t="shared" si="0"/>
        <v>1</v>
      </c>
    </row>
    <row r="63" spans="1:7" s="81" customFormat="1" ht="12.75">
      <c r="A63" s="26"/>
      <c r="B63" s="22"/>
      <c r="C63" s="22" t="s">
        <v>152</v>
      </c>
      <c r="D63" s="27" t="s">
        <v>153</v>
      </c>
      <c r="E63" s="191">
        <v>6750</v>
      </c>
      <c r="F63" s="191">
        <v>6750</v>
      </c>
      <c r="G63" s="196">
        <f t="shared" si="0"/>
        <v>1</v>
      </c>
    </row>
    <row r="64" spans="1:7" s="81" customFormat="1" ht="12.75">
      <c r="A64" s="26"/>
      <c r="B64" s="22"/>
      <c r="C64" s="22"/>
      <c r="D64" s="27"/>
      <c r="E64" s="191"/>
      <c r="F64" s="191"/>
      <c r="G64" s="196"/>
    </row>
    <row r="65" spans="1:7" s="81" customFormat="1" ht="25.5">
      <c r="A65" s="11" t="s">
        <v>163</v>
      </c>
      <c r="B65" s="5"/>
      <c r="C65" s="5"/>
      <c r="D65" s="5" t="s">
        <v>24</v>
      </c>
      <c r="E65" s="190">
        <f>SUM(E67)</f>
        <v>94459</v>
      </c>
      <c r="F65" s="190">
        <f>SUM(F67)</f>
        <v>85884</v>
      </c>
      <c r="G65" s="195">
        <f t="shared" si="0"/>
        <v>0.9092198731724875</v>
      </c>
    </row>
    <row r="66" spans="1:7" s="81" customFormat="1" ht="12.75">
      <c r="A66" s="18"/>
      <c r="B66" s="9"/>
      <c r="C66" s="22"/>
      <c r="D66" s="27"/>
      <c r="E66" s="192"/>
      <c r="F66" s="192"/>
      <c r="G66" s="197"/>
    </row>
    <row r="67" spans="1:7" s="81" customFormat="1" ht="12.75">
      <c r="A67" s="24"/>
      <c r="B67" s="9" t="s">
        <v>170</v>
      </c>
      <c r="C67" s="9"/>
      <c r="D67" s="25" t="s">
        <v>100</v>
      </c>
      <c r="E67" s="192">
        <f>SUM(E68:E69)</f>
        <v>94459</v>
      </c>
      <c r="F67" s="192">
        <f>SUM(F68:F69)</f>
        <v>85884</v>
      </c>
      <c r="G67" s="197">
        <f t="shared" si="0"/>
        <v>0.9092198731724875</v>
      </c>
    </row>
    <row r="68" spans="1:7" s="81" customFormat="1" ht="12.75">
      <c r="A68" s="26"/>
      <c r="B68" s="22"/>
      <c r="C68" s="22" t="s">
        <v>113</v>
      </c>
      <c r="D68" s="27" t="s">
        <v>38</v>
      </c>
      <c r="E68" s="191">
        <v>78461</v>
      </c>
      <c r="F68" s="191">
        <v>69886</v>
      </c>
      <c r="G68" s="196">
        <f t="shared" si="0"/>
        <v>0.890710034284549</v>
      </c>
    </row>
    <row r="69" spans="1:7" s="36" customFormat="1" ht="12.75">
      <c r="A69" s="26"/>
      <c r="B69" s="22"/>
      <c r="C69" s="112">
        <v>4300</v>
      </c>
      <c r="D69" s="113" t="s">
        <v>40</v>
      </c>
      <c r="E69" s="191">
        <v>15998</v>
      </c>
      <c r="F69" s="191">
        <v>15998</v>
      </c>
      <c r="G69" s="196">
        <f t="shared" si="0"/>
        <v>1</v>
      </c>
    </row>
    <row r="70" spans="1:7" s="36" customFormat="1" ht="13.5" thickBot="1">
      <c r="A70" s="26"/>
      <c r="B70" s="22"/>
      <c r="C70" s="22"/>
      <c r="D70" s="27"/>
      <c r="E70" s="191"/>
      <c r="F70" s="191"/>
      <c r="G70" s="196"/>
    </row>
    <row r="71" spans="1:7" s="81" customFormat="1" ht="16.5" thickBot="1" thickTop="1">
      <c r="A71" s="232" t="s">
        <v>14</v>
      </c>
      <c r="B71" s="233"/>
      <c r="C71" s="233"/>
      <c r="D71" s="233"/>
      <c r="E71" s="194">
        <f>SUM(E65,E38,E33,E17,E7)</f>
        <v>2037841</v>
      </c>
      <c r="F71" s="194">
        <f>SUM(F65,F38,F33,F17,F7)</f>
        <v>2029266</v>
      </c>
      <c r="G71" s="202">
        <f>SUM(F71/E71)</f>
        <v>0.995792115282792</v>
      </c>
    </row>
    <row r="72" spans="2:3" s="81" customFormat="1" ht="13.5" thickTop="1">
      <c r="B72" s="82"/>
      <c r="C72" s="83"/>
    </row>
    <row r="73" spans="1:4" s="81" customFormat="1" ht="12.75">
      <c r="A73" s="30"/>
      <c r="B73" s="31"/>
      <c r="C73" s="39"/>
      <c r="D73" s="30"/>
    </row>
    <row r="74" spans="1:4" s="81" customFormat="1" ht="12.75">
      <c r="A74" s="30"/>
      <c r="B74" s="31"/>
      <c r="C74" s="39"/>
      <c r="D74" s="30"/>
    </row>
    <row r="75" spans="1:4" s="81" customFormat="1" ht="12.75">
      <c r="A75" s="30"/>
      <c r="B75" s="31"/>
      <c r="C75" s="39"/>
      <c r="D75" s="30"/>
    </row>
    <row r="76" spans="1:4" s="81" customFormat="1" ht="12.75">
      <c r="A76" s="30"/>
      <c r="B76" s="31"/>
      <c r="C76" s="39"/>
      <c r="D76" s="30"/>
    </row>
    <row r="77" spans="1:4" s="81" customFormat="1" ht="12.75">
      <c r="A77" s="30"/>
      <c r="B77" s="31"/>
      <c r="C77" s="39"/>
      <c r="D77" s="30"/>
    </row>
    <row r="78" spans="1:4" s="81" customFormat="1" ht="12.75">
      <c r="A78" s="30"/>
      <c r="B78" s="31"/>
      <c r="C78" s="39"/>
      <c r="D78" s="30"/>
    </row>
    <row r="79" spans="1:4" s="81" customFormat="1" ht="12.75">
      <c r="A79" s="30"/>
      <c r="B79" s="31"/>
      <c r="C79" s="39"/>
      <c r="D79" s="30"/>
    </row>
    <row r="80" spans="1:4" s="81" customFormat="1" ht="12.75">
      <c r="A80" s="30"/>
      <c r="B80" s="31"/>
      <c r="C80" s="39"/>
      <c r="D80" s="30"/>
    </row>
    <row r="81" spans="1:4" s="81" customFormat="1" ht="12.75">
      <c r="A81" s="30"/>
      <c r="B81" s="31"/>
      <c r="C81" s="39"/>
      <c r="D81" s="30"/>
    </row>
    <row r="82" spans="1:4" s="81" customFormat="1" ht="12.75">
      <c r="A82" s="30"/>
      <c r="B82" s="31"/>
      <c r="C82" s="39"/>
      <c r="D82" s="30"/>
    </row>
    <row r="83" spans="1:4" s="81" customFormat="1" ht="12.75">
      <c r="A83" s="30"/>
      <c r="B83" s="31"/>
      <c r="C83" s="39"/>
      <c r="D83" s="30"/>
    </row>
    <row r="84" spans="1:4" s="81" customFormat="1" ht="12.75">
      <c r="A84" s="30"/>
      <c r="B84" s="31"/>
      <c r="C84" s="39"/>
      <c r="D84" s="30"/>
    </row>
    <row r="85" spans="1:4" s="81" customFormat="1" ht="12.75">
      <c r="A85" s="30"/>
      <c r="B85" s="31"/>
      <c r="C85" s="39"/>
      <c r="D85" s="30"/>
    </row>
    <row r="86" spans="1:4" s="81" customFormat="1" ht="12.75">
      <c r="A86" s="30"/>
      <c r="B86" s="31"/>
      <c r="C86" s="39"/>
      <c r="D86" s="30"/>
    </row>
    <row r="87" spans="1:4" s="81" customFormat="1" ht="12.75">
      <c r="A87" s="30"/>
      <c r="B87" s="31"/>
      <c r="C87" s="39"/>
      <c r="D87" s="30"/>
    </row>
    <row r="88" spans="1:4" s="81" customFormat="1" ht="12.75">
      <c r="A88" s="30"/>
      <c r="B88" s="31"/>
      <c r="C88" s="39"/>
      <c r="D88" s="30"/>
    </row>
    <row r="89" spans="1:4" s="81" customFormat="1" ht="12.75">
      <c r="A89" s="30"/>
      <c r="B89" s="31"/>
      <c r="C89" s="39"/>
      <c r="D89" s="30"/>
    </row>
    <row r="90" spans="1:4" s="81" customFormat="1" ht="12.75">
      <c r="A90" s="30"/>
      <c r="B90" s="31"/>
      <c r="C90" s="39"/>
      <c r="D90" s="30"/>
    </row>
    <row r="91" spans="1:4" s="81" customFormat="1" ht="12.75">
      <c r="A91" s="30"/>
      <c r="B91" s="31"/>
      <c r="C91" s="39"/>
      <c r="D91" s="30"/>
    </row>
    <row r="92" spans="1:4" s="81" customFormat="1" ht="12.75">
      <c r="A92" s="30"/>
      <c r="B92" s="31"/>
      <c r="C92" s="39"/>
      <c r="D92" s="30"/>
    </row>
    <row r="93" spans="1:4" s="81" customFormat="1" ht="12.75">
      <c r="A93" s="30"/>
      <c r="B93" s="31"/>
      <c r="C93" s="39"/>
      <c r="D93" s="30"/>
    </row>
    <row r="94" spans="1:4" s="81" customFormat="1" ht="12.75">
      <c r="A94" s="30"/>
      <c r="B94" s="31"/>
      <c r="C94" s="39"/>
      <c r="D94" s="30"/>
    </row>
    <row r="95" spans="1:4" s="81" customFormat="1" ht="12.75">
      <c r="A95" s="30"/>
      <c r="B95" s="31"/>
      <c r="C95" s="39"/>
      <c r="D95" s="30"/>
    </row>
    <row r="96" spans="1:4" s="81" customFormat="1" ht="12.75">
      <c r="A96" s="30"/>
      <c r="B96" s="31"/>
      <c r="C96" s="39"/>
      <c r="D96" s="30"/>
    </row>
    <row r="97" spans="1:4" s="81" customFormat="1" ht="12.75">
      <c r="A97" s="30"/>
      <c r="B97" s="31"/>
      <c r="C97" s="39"/>
      <c r="D97" s="30"/>
    </row>
    <row r="98" spans="1:4" s="81" customFormat="1" ht="12.75">
      <c r="A98" s="30"/>
      <c r="B98" s="31"/>
      <c r="C98" s="39"/>
      <c r="D98" s="30"/>
    </row>
    <row r="99" spans="1:4" s="81" customFormat="1" ht="12.75">
      <c r="A99" s="30"/>
      <c r="B99" s="31"/>
      <c r="C99" s="39"/>
      <c r="D99" s="30"/>
    </row>
    <row r="100" spans="1:4" s="81" customFormat="1" ht="12.75">
      <c r="A100" s="30"/>
      <c r="B100" s="31"/>
      <c r="C100" s="39"/>
      <c r="D100" s="30"/>
    </row>
    <row r="101" spans="1:4" s="35" customFormat="1" ht="12.75">
      <c r="A101" s="30"/>
      <c r="B101" s="31"/>
      <c r="C101" s="39"/>
      <c r="D101" s="30"/>
    </row>
    <row r="102" spans="1:4" s="36" customFormat="1" ht="12.75">
      <c r="A102" s="30"/>
      <c r="B102" s="31"/>
      <c r="C102" s="39"/>
      <c r="D102" s="30"/>
    </row>
    <row r="103" spans="1:4" s="36" customFormat="1" ht="12.75">
      <c r="A103" s="30"/>
      <c r="B103" s="31"/>
      <c r="C103" s="39"/>
      <c r="D103" s="30"/>
    </row>
    <row r="104" spans="1:4" s="36" customFormat="1" ht="12.75">
      <c r="A104" s="30"/>
      <c r="B104" s="31"/>
      <c r="C104" s="39"/>
      <c r="D104" s="30"/>
    </row>
    <row r="105" spans="1:4" s="36" customFormat="1" ht="12.75">
      <c r="A105" s="30"/>
      <c r="B105" s="31"/>
      <c r="C105" s="39"/>
      <c r="D105" s="30"/>
    </row>
    <row r="106" spans="1:4" s="36" customFormat="1" ht="12.75">
      <c r="A106" s="30"/>
      <c r="B106" s="31"/>
      <c r="C106" s="39"/>
      <c r="D106" s="30"/>
    </row>
    <row r="107" spans="1:4" s="36" customFormat="1" ht="12.75">
      <c r="A107" s="30"/>
      <c r="B107" s="31"/>
      <c r="C107" s="39"/>
      <c r="D107" s="30"/>
    </row>
    <row r="108" spans="1:4" s="36" customFormat="1" ht="12.75">
      <c r="A108" s="30"/>
      <c r="B108" s="31"/>
      <c r="C108" s="39"/>
      <c r="D108" s="30"/>
    </row>
    <row r="109" spans="1:4" s="36" customFormat="1" ht="12.75">
      <c r="A109" s="30"/>
      <c r="B109" s="31"/>
      <c r="C109" s="39"/>
      <c r="D109" s="30"/>
    </row>
    <row r="110" spans="1:4" s="36" customFormat="1" ht="12.75">
      <c r="A110" s="30"/>
      <c r="B110" s="31"/>
      <c r="C110" s="39"/>
      <c r="D110" s="30"/>
    </row>
    <row r="111" spans="1:4" s="36" customFormat="1" ht="12.75">
      <c r="A111" s="30"/>
      <c r="B111" s="31"/>
      <c r="C111" s="39"/>
      <c r="D111" s="30"/>
    </row>
    <row r="112" spans="1:4" s="36" customFormat="1" ht="12.75">
      <c r="A112" s="30"/>
      <c r="B112" s="31"/>
      <c r="C112" s="39"/>
      <c r="D112" s="30"/>
    </row>
    <row r="113" spans="1:4" s="36" customFormat="1" ht="12.75">
      <c r="A113" s="30"/>
      <c r="B113" s="31"/>
      <c r="C113" s="39"/>
      <c r="D113" s="30"/>
    </row>
    <row r="114" spans="1:4" s="36" customFormat="1" ht="12.75">
      <c r="A114" s="30"/>
      <c r="B114" s="31"/>
      <c r="C114" s="39"/>
      <c r="D114" s="30"/>
    </row>
    <row r="115" spans="1:4" s="36" customFormat="1" ht="12.75">
      <c r="A115" s="30"/>
      <c r="B115" s="31"/>
      <c r="C115" s="39"/>
      <c r="D115" s="30"/>
    </row>
    <row r="116" spans="1:4" s="36" customFormat="1" ht="12.75">
      <c r="A116" s="30"/>
      <c r="B116" s="31"/>
      <c r="C116" s="39"/>
      <c r="D116" s="30"/>
    </row>
    <row r="117" spans="1:4" s="36" customFormat="1" ht="12.75">
      <c r="A117" s="30"/>
      <c r="B117" s="31"/>
      <c r="C117" s="39"/>
      <c r="D117" s="30"/>
    </row>
    <row r="118" spans="1:4" s="36" customFormat="1" ht="12.75">
      <c r="A118" s="30"/>
      <c r="B118" s="31"/>
      <c r="C118" s="39"/>
      <c r="D118" s="30"/>
    </row>
    <row r="119" spans="1:4" s="36" customFormat="1" ht="12.75">
      <c r="A119" s="30"/>
      <c r="B119" s="31"/>
      <c r="C119" s="39"/>
      <c r="D119" s="30"/>
    </row>
    <row r="120" spans="1:4" s="36" customFormat="1" ht="12.75">
      <c r="A120" s="30"/>
      <c r="B120" s="31"/>
      <c r="C120" s="39"/>
      <c r="D120" s="30"/>
    </row>
    <row r="121" spans="1:4" s="36" customFormat="1" ht="12.75">
      <c r="A121" s="30"/>
      <c r="B121" s="31"/>
      <c r="C121" s="39"/>
      <c r="D121" s="30"/>
    </row>
    <row r="122" spans="1:4" s="36" customFormat="1" ht="12.75">
      <c r="A122" s="30"/>
      <c r="B122" s="31"/>
      <c r="C122" s="39"/>
      <c r="D122" s="30"/>
    </row>
    <row r="123" spans="1:4" s="36" customFormat="1" ht="12.75">
      <c r="A123" s="30"/>
      <c r="B123" s="31"/>
      <c r="C123" s="39"/>
      <c r="D123" s="30"/>
    </row>
    <row r="124" spans="1:4" s="36" customFormat="1" ht="12.75">
      <c r="A124" s="30"/>
      <c r="B124" s="31"/>
      <c r="C124" s="39"/>
      <c r="D124" s="30"/>
    </row>
    <row r="125" spans="1:4" s="36" customFormat="1" ht="12.75">
      <c r="A125" s="30"/>
      <c r="B125" s="31"/>
      <c r="C125" s="39"/>
      <c r="D125" s="30"/>
    </row>
    <row r="126" spans="1:4" s="36" customFormat="1" ht="12.75">
      <c r="A126" s="30"/>
      <c r="B126" s="31"/>
      <c r="C126" s="39"/>
      <c r="D126" s="30"/>
    </row>
    <row r="127" spans="1:4" s="36" customFormat="1" ht="12.75">
      <c r="A127" s="30"/>
      <c r="B127" s="31"/>
      <c r="C127" s="39"/>
      <c r="D127" s="30"/>
    </row>
    <row r="128" spans="1:4" s="36" customFormat="1" ht="12.75">
      <c r="A128" s="30"/>
      <c r="B128" s="31"/>
      <c r="C128" s="39"/>
      <c r="D128" s="30"/>
    </row>
    <row r="129" spans="1:4" s="36" customFormat="1" ht="12.75">
      <c r="A129" s="30"/>
      <c r="B129" s="31"/>
      <c r="C129" s="39"/>
      <c r="D129" s="30"/>
    </row>
    <row r="130" spans="1:4" s="36" customFormat="1" ht="12.75">
      <c r="A130" s="30"/>
      <c r="B130" s="31"/>
      <c r="C130" s="39"/>
      <c r="D130" s="30"/>
    </row>
    <row r="131" spans="1:4" s="36" customFormat="1" ht="12.75">
      <c r="A131" s="30"/>
      <c r="B131" s="31"/>
      <c r="C131" s="39"/>
      <c r="D131" s="30"/>
    </row>
    <row r="132" spans="1:4" s="36" customFormat="1" ht="12.75">
      <c r="A132" s="30"/>
      <c r="B132" s="31"/>
      <c r="C132" s="39"/>
      <c r="D132" s="30"/>
    </row>
    <row r="133" spans="1:4" s="36" customFormat="1" ht="12.75">
      <c r="A133" s="30"/>
      <c r="B133" s="31"/>
      <c r="C133" s="39"/>
      <c r="D133" s="30"/>
    </row>
    <row r="134" spans="1:4" s="36" customFormat="1" ht="12.75">
      <c r="A134" s="30"/>
      <c r="B134" s="31"/>
      <c r="C134" s="39"/>
      <c r="D134" s="30"/>
    </row>
    <row r="135" spans="1:4" s="36" customFormat="1" ht="12.75">
      <c r="A135" s="30"/>
      <c r="B135" s="31"/>
      <c r="C135" s="39"/>
      <c r="D135" s="30"/>
    </row>
    <row r="136" spans="1:4" s="36" customFormat="1" ht="12.75">
      <c r="A136" s="30"/>
      <c r="B136" s="31"/>
      <c r="C136" s="39"/>
      <c r="D136" s="30"/>
    </row>
    <row r="137" spans="1:4" s="36" customFormat="1" ht="12.75">
      <c r="A137" s="30"/>
      <c r="B137" s="31"/>
      <c r="C137" s="39"/>
      <c r="D137" s="30"/>
    </row>
    <row r="138" spans="1:4" s="36" customFormat="1" ht="12.75">
      <c r="A138" s="30"/>
      <c r="B138" s="31"/>
      <c r="C138" s="39"/>
      <c r="D138" s="30"/>
    </row>
    <row r="139" spans="1:4" s="36" customFormat="1" ht="12.75">
      <c r="A139" s="30"/>
      <c r="B139" s="31"/>
      <c r="C139" s="39"/>
      <c r="D139" s="30"/>
    </row>
    <row r="140" spans="1:4" s="36" customFormat="1" ht="12.75">
      <c r="A140" s="30"/>
      <c r="B140" s="31"/>
      <c r="C140" s="39"/>
      <c r="D140" s="30"/>
    </row>
    <row r="141" spans="1:4" s="81" customFormat="1" ht="12.75">
      <c r="A141" s="30"/>
      <c r="B141" s="31"/>
      <c r="C141" s="39"/>
      <c r="D141" s="30"/>
    </row>
    <row r="142" spans="1:4" s="81" customFormat="1" ht="12.75">
      <c r="A142" s="30"/>
      <c r="B142" s="31"/>
      <c r="C142" s="39"/>
      <c r="D142" s="30"/>
    </row>
    <row r="143" spans="1:4" s="81" customFormat="1" ht="12.75">
      <c r="A143" s="30"/>
      <c r="B143" s="31"/>
      <c r="C143" s="39"/>
      <c r="D143" s="30"/>
    </row>
    <row r="144" spans="1:4" s="81" customFormat="1" ht="12.75">
      <c r="A144" s="30"/>
      <c r="B144" s="31"/>
      <c r="C144" s="39"/>
      <c r="D144" s="30"/>
    </row>
    <row r="145" spans="1:4" s="81" customFormat="1" ht="12.75">
      <c r="A145" s="30"/>
      <c r="B145" s="31"/>
      <c r="C145" s="39"/>
      <c r="D145" s="30"/>
    </row>
    <row r="146" spans="1:4" s="81" customFormat="1" ht="12.75">
      <c r="A146" s="30"/>
      <c r="B146" s="31"/>
      <c r="C146" s="39"/>
      <c r="D146" s="30"/>
    </row>
    <row r="147" spans="1:4" s="81" customFormat="1" ht="12.75">
      <c r="A147" s="30"/>
      <c r="B147" s="31"/>
      <c r="C147" s="39"/>
      <c r="D147" s="30"/>
    </row>
    <row r="148" spans="1:4" s="81" customFormat="1" ht="12.75">
      <c r="A148" s="30"/>
      <c r="B148" s="31"/>
      <c r="C148" s="39"/>
      <c r="D148" s="30"/>
    </row>
    <row r="149" spans="1:4" s="81" customFormat="1" ht="12.75">
      <c r="A149" s="30"/>
      <c r="B149" s="31"/>
      <c r="C149" s="39"/>
      <c r="D149" s="30"/>
    </row>
    <row r="150" spans="1:4" s="81" customFormat="1" ht="12.75">
      <c r="A150" s="30"/>
      <c r="B150" s="31"/>
      <c r="C150" s="39"/>
      <c r="D150" s="30"/>
    </row>
    <row r="151" spans="1:4" s="81" customFormat="1" ht="12.75">
      <c r="A151" s="30"/>
      <c r="B151" s="31"/>
      <c r="C151" s="39"/>
      <c r="D151" s="30"/>
    </row>
    <row r="152" spans="1:4" s="81" customFormat="1" ht="12.75">
      <c r="A152" s="30"/>
      <c r="B152" s="31"/>
      <c r="C152" s="39"/>
      <c r="D152" s="30"/>
    </row>
    <row r="153" spans="1:4" s="81" customFormat="1" ht="12.75">
      <c r="A153" s="30"/>
      <c r="B153" s="31"/>
      <c r="C153" s="39"/>
      <c r="D153" s="30"/>
    </row>
    <row r="154" spans="1:4" s="81" customFormat="1" ht="12.75">
      <c r="A154" s="30"/>
      <c r="B154" s="31"/>
      <c r="C154" s="39"/>
      <c r="D154" s="30"/>
    </row>
    <row r="155" spans="1:4" s="81" customFormat="1" ht="12.75">
      <c r="A155" s="30"/>
      <c r="B155" s="31"/>
      <c r="C155" s="39"/>
      <c r="D155" s="30"/>
    </row>
    <row r="156" spans="1:4" s="81" customFormat="1" ht="12.75">
      <c r="A156" s="30"/>
      <c r="B156" s="31"/>
      <c r="C156" s="39"/>
      <c r="D156" s="30"/>
    </row>
    <row r="157" spans="1:4" s="81" customFormat="1" ht="12.75">
      <c r="A157" s="30"/>
      <c r="B157" s="31"/>
      <c r="C157" s="39"/>
      <c r="D157" s="30"/>
    </row>
    <row r="158" spans="1:4" s="81" customFormat="1" ht="12.75">
      <c r="A158" s="30"/>
      <c r="B158" s="31"/>
      <c r="C158" s="39"/>
      <c r="D158" s="30"/>
    </row>
    <row r="159" spans="1:4" s="81" customFormat="1" ht="12.75">
      <c r="A159" s="30"/>
      <c r="B159" s="31"/>
      <c r="C159" s="39"/>
      <c r="D159" s="30"/>
    </row>
    <row r="160" spans="1:4" s="81" customFormat="1" ht="12.75">
      <c r="A160" s="30"/>
      <c r="B160" s="31"/>
      <c r="C160" s="39"/>
      <c r="D160" s="30"/>
    </row>
    <row r="161" spans="1:4" s="81" customFormat="1" ht="12.75">
      <c r="A161" s="30"/>
      <c r="B161" s="31"/>
      <c r="C161" s="39"/>
      <c r="D161" s="30"/>
    </row>
    <row r="162" spans="1:4" s="81" customFormat="1" ht="12.75">
      <c r="A162" s="30"/>
      <c r="B162" s="31"/>
      <c r="C162" s="39"/>
      <c r="D162" s="30"/>
    </row>
    <row r="163" spans="1:4" s="81" customFormat="1" ht="12.75">
      <c r="A163" s="30"/>
      <c r="B163" s="31"/>
      <c r="C163" s="39"/>
      <c r="D163" s="30"/>
    </row>
    <row r="164" spans="1:4" s="81" customFormat="1" ht="12.75">
      <c r="A164" s="30"/>
      <c r="B164" s="31"/>
      <c r="C164" s="39"/>
      <c r="D164" s="30"/>
    </row>
    <row r="165" spans="1:4" s="81" customFormat="1" ht="12.75">
      <c r="A165" s="30"/>
      <c r="B165" s="31"/>
      <c r="C165" s="39"/>
      <c r="D165" s="30"/>
    </row>
    <row r="166" spans="1:4" s="81" customFormat="1" ht="12.75">
      <c r="A166" s="30"/>
      <c r="B166" s="31"/>
      <c r="C166" s="39"/>
      <c r="D166" s="30"/>
    </row>
    <row r="167" spans="1:4" s="81" customFormat="1" ht="12.75">
      <c r="A167" s="30"/>
      <c r="B167" s="31"/>
      <c r="C167" s="39"/>
      <c r="D167" s="30"/>
    </row>
    <row r="168" spans="1:4" s="81" customFormat="1" ht="12.75">
      <c r="A168" s="30"/>
      <c r="B168" s="31"/>
      <c r="C168" s="39"/>
      <c r="D168" s="30"/>
    </row>
    <row r="169" spans="1:4" s="81" customFormat="1" ht="12.75">
      <c r="A169" s="30"/>
      <c r="B169" s="31"/>
      <c r="C169" s="39"/>
      <c r="D169" s="30"/>
    </row>
    <row r="170" spans="1:4" s="81" customFormat="1" ht="12.75">
      <c r="A170" s="30"/>
      <c r="B170" s="31"/>
      <c r="C170" s="39"/>
      <c r="D170" s="30"/>
    </row>
    <row r="171" spans="1:4" s="81" customFormat="1" ht="12.75">
      <c r="A171" s="30"/>
      <c r="B171" s="31"/>
      <c r="C171" s="39"/>
      <c r="D171" s="30"/>
    </row>
    <row r="172" spans="1:4" s="81" customFormat="1" ht="12.75">
      <c r="A172" s="30"/>
      <c r="B172" s="31"/>
      <c r="C172" s="39"/>
      <c r="D172" s="30"/>
    </row>
    <row r="173" spans="1:4" s="81" customFormat="1" ht="12.75">
      <c r="A173" s="30"/>
      <c r="B173" s="31"/>
      <c r="C173" s="39"/>
      <c r="D173" s="30"/>
    </row>
    <row r="174" spans="1:4" s="81" customFormat="1" ht="12.75">
      <c r="A174" s="30"/>
      <c r="B174" s="31"/>
      <c r="C174" s="39"/>
      <c r="D174" s="30"/>
    </row>
    <row r="175" spans="1:4" s="81" customFormat="1" ht="12.75">
      <c r="A175" s="30"/>
      <c r="B175" s="31"/>
      <c r="C175" s="39"/>
      <c r="D175" s="30"/>
    </row>
    <row r="176" spans="1:4" s="81" customFormat="1" ht="12.75">
      <c r="A176" s="30"/>
      <c r="B176" s="31"/>
      <c r="C176" s="39"/>
      <c r="D176" s="30"/>
    </row>
    <row r="177" spans="1:4" s="81" customFormat="1" ht="12.75">
      <c r="A177" s="30"/>
      <c r="B177" s="31"/>
      <c r="C177" s="39"/>
      <c r="D177" s="30"/>
    </row>
    <row r="178" spans="1:4" s="81" customFormat="1" ht="12.75">
      <c r="A178" s="30"/>
      <c r="B178" s="31"/>
      <c r="C178" s="39"/>
      <c r="D178" s="30"/>
    </row>
    <row r="179" spans="1:4" s="81" customFormat="1" ht="12.75">
      <c r="A179" s="30"/>
      <c r="B179" s="31"/>
      <c r="C179" s="39"/>
      <c r="D179" s="30"/>
    </row>
    <row r="180" spans="1:4" s="81" customFormat="1" ht="12.75">
      <c r="A180" s="30"/>
      <c r="B180" s="31"/>
      <c r="C180" s="39"/>
      <c r="D180" s="30"/>
    </row>
    <row r="181" spans="1:4" s="81" customFormat="1" ht="12.75">
      <c r="A181" s="30"/>
      <c r="B181" s="31"/>
      <c r="C181" s="39"/>
      <c r="D181" s="30"/>
    </row>
    <row r="182" spans="1:4" s="81" customFormat="1" ht="12.75">
      <c r="A182" s="30"/>
      <c r="B182" s="31"/>
      <c r="C182" s="39"/>
      <c r="D182" s="30"/>
    </row>
    <row r="183" spans="1:4" s="81" customFormat="1" ht="12.75">
      <c r="A183" s="30"/>
      <c r="B183" s="31"/>
      <c r="C183" s="39"/>
      <c r="D183" s="30"/>
    </row>
    <row r="184" spans="1:4" s="81" customFormat="1" ht="12.75">
      <c r="A184" s="30"/>
      <c r="B184" s="31"/>
      <c r="C184" s="39"/>
      <c r="D184" s="30"/>
    </row>
    <row r="185" spans="1:4" s="81" customFormat="1" ht="12.75">
      <c r="A185" s="30"/>
      <c r="B185" s="31"/>
      <c r="C185" s="39"/>
      <c r="D185" s="30"/>
    </row>
    <row r="186" spans="1:4" s="81" customFormat="1" ht="12.75">
      <c r="A186" s="30"/>
      <c r="B186" s="31"/>
      <c r="C186" s="39"/>
      <c r="D186" s="30"/>
    </row>
    <row r="187" spans="1:4" s="81" customFormat="1" ht="12.75">
      <c r="A187" s="30"/>
      <c r="B187" s="31"/>
      <c r="C187" s="39"/>
      <c r="D187" s="30"/>
    </row>
    <row r="188" spans="1:4" s="81" customFormat="1" ht="12.75">
      <c r="A188" s="30"/>
      <c r="B188" s="31"/>
      <c r="C188" s="39"/>
      <c r="D188" s="30"/>
    </row>
    <row r="189" spans="1:4" s="81" customFormat="1" ht="12.75">
      <c r="A189" s="30"/>
      <c r="B189" s="31"/>
      <c r="C189" s="39"/>
      <c r="D189" s="30"/>
    </row>
    <row r="190" spans="1:4" s="81" customFormat="1" ht="12.75">
      <c r="A190" s="30"/>
      <c r="B190" s="31"/>
      <c r="C190" s="39"/>
      <c r="D190" s="30"/>
    </row>
    <row r="191" spans="1:4" s="81" customFormat="1" ht="12.75">
      <c r="A191" s="30"/>
      <c r="B191" s="31"/>
      <c r="C191" s="39"/>
      <c r="D191" s="30"/>
    </row>
    <row r="192" spans="1:4" s="81" customFormat="1" ht="12.75">
      <c r="A192" s="30"/>
      <c r="B192" s="31"/>
      <c r="C192" s="39"/>
      <c r="D192" s="30"/>
    </row>
    <row r="193" spans="1:4" s="81" customFormat="1" ht="12.75">
      <c r="A193" s="30"/>
      <c r="B193" s="31"/>
      <c r="C193" s="39"/>
      <c r="D193" s="30"/>
    </row>
    <row r="194" spans="1:4" s="81" customFormat="1" ht="12.75">
      <c r="A194" s="30"/>
      <c r="B194" s="31"/>
      <c r="C194" s="39"/>
      <c r="D194" s="30"/>
    </row>
    <row r="195" spans="1:4" s="81" customFormat="1" ht="12.75">
      <c r="A195" s="30"/>
      <c r="B195" s="31"/>
      <c r="C195" s="39"/>
      <c r="D195" s="30"/>
    </row>
    <row r="196" spans="1:4" s="81" customFormat="1" ht="12.75">
      <c r="A196" s="30"/>
      <c r="B196" s="31"/>
      <c r="C196" s="39"/>
      <c r="D196" s="30"/>
    </row>
    <row r="197" spans="1:4" s="81" customFormat="1" ht="12.75">
      <c r="A197" s="30"/>
      <c r="B197" s="31"/>
      <c r="C197" s="39"/>
      <c r="D197" s="30"/>
    </row>
    <row r="198" spans="1:4" s="81" customFormat="1" ht="12.75">
      <c r="A198" s="30"/>
      <c r="B198" s="31"/>
      <c r="C198" s="39"/>
      <c r="D198" s="30"/>
    </row>
    <row r="199" spans="1:4" s="81" customFormat="1" ht="12.75">
      <c r="A199" s="30"/>
      <c r="B199" s="31"/>
      <c r="C199" s="39"/>
      <c r="D199" s="30"/>
    </row>
    <row r="200" spans="1:4" s="81" customFormat="1" ht="12.75">
      <c r="A200" s="30"/>
      <c r="B200" s="31"/>
      <c r="C200" s="39"/>
      <c r="D200" s="30"/>
    </row>
    <row r="201" spans="1:4" s="81" customFormat="1" ht="12.75">
      <c r="A201" s="30"/>
      <c r="B201" s="31"/>
      <c r="C201" s="39"/>
      <c r="D201" s="30"/>
    </row>
    <row r="202" spans="1:4" s="81" customFormat="1" ht="12.75">
      <c r="A202" s="30"/>
      <c r="B202" s="31"/>
      <c r="C202" s="39"/>
      <c r="D202" s="30"/>
    </row>
    <row r="203" spans="1:4" s="81" customFormat="1" ht="12.75">
      <c r="A203" s="30"/>
      <c r="B203" s="31"/>
      <c r="C203" s="39"/>
      <c r="D203" s="30"/>
    </row>
    <row r="204" spans="1:4" s="81" customFormat="1" ht="12.75">
      <c r="A204" s="30"/>
      <c r="B204" s="31"/>
      <c r="C204" s="39"/>
      <c r="D204" s="30"/>
    </row>
    <row r="205" spans="1:4" s="81" customFormat="1" ht="12.75">
      <c r="A205" s="30"/>
      <c r="B205" s="31"/>
      <c r="C205" s="39"/>
      <c r="D205" s="30"/>
    </row>
    <row r="206" spans="1:4" s="81" customFormat="1" ht="12.75">
      <c r="A206" s="30"/>
      <c r="B206" s="31"/>
      <c r="C206" s="39"/>
      <c r="D206" s="30"/>
    </row>
    <row r="207" spans="1:4" s="81" customFormat="1" ht="12.75">
      <c r="A207" s="30"/>
      <c r="B207" s="31"/>
      <c r="C207" s="39"/>
      <c r="D207" s="30"/>
    </row>
    <row r="208" spans="1:4" s="81" customFormat="1" ht="12.75">
      <c r="A208" s="30"/>
      <c r="B208" s="31"/>
      <c r="C208" s="39"/>
      <c r="D208" s="30"/>
    </row>
    <row r="209" spans="1:4" s="81" customFormat="1" ht="12.75">
      <c r="A209" s="30"/>
      <c r="B209" s="31"/>
      <c r="C209" s="39"/>
      <c r="D209" s="30"/>
    </row>
    <row r="210" spans="1:4" s="81" customFormat="1" ht="12.75">
      <c r="A210" s="30"/>
      <c r="B210" s="31"/>
      <c r="C210" s="39"/>
      <c r="D210" s="30"/>
    </row>
    <row r="211" spans="1:4" s="81" customFormat="1" ht="12.75">
      <c r="A211" s="30"/>
      <c r="B211" s="31"/>
      <c r="C211" s="39"/>
      <c r="D211" s="30"/>
    </row>
    <row r="212" spans="1:4" s="81" customFormat="1" ht="12.75">
      <c r="A212" s="30"/>
      <c r="B212" s="31"/>
      <c r="C212" s="39"/>
      <c r="D212" s="30"/>
    </row>
    <row r="213" spans="1:4" s="81" customFormat="1" ht="12.75">
      <c r="A213" s="30"/>
      <c r="B213" s="31"/>
      <c r="C213" s="39"/>
      <c r="D213" s="30"/>
    </row>
    <row r="214" spans="1:4" s="81" customFormat="1" ht="12.75">
      <c r="A214" s="30"/>
      <c r="B214" s="31"/>
      <c r="C214" s="39"/>
      <c r="D214" s="30"/>
    </row>
    <row r="215" spans="1:4" s="81" customFormat="1" ht="12.75">
      <c r="A215" s="30"/>
      <c r="B215" s="31"/>
      <c r="C215" s="39"/>
      <c r="D215" s="30"/>
    </row>
    <row r="216" spans="1:4" s="81" customFormat="1" ht="12.75">
      <c r="A216" s="30"/>
      <c r="B216" s="31"/>
      <c r="C216" s="39"/>
      <c r="D216" s="30"/>
    </row>
    <row r="217" spans="1:4" s="81" customFormat="1" ht="12.75">
      <c r="A217" s="30"/>
      <c r="B217" s="31"/>
      <c r="C217" s="39"/>
      <c r="D217" s="30"/>
    </row>
    <row r="218" spans="1:4" s="81" customFormat="1" ht="12.75">
      <c r="A218" s="30"/>
      <c r="B218" s="31"/>
      <c r="C218" s="39"/>
      <c r="D218" s="30"/>
    </row>
    <row r="219" spans="1:4" s="81" customFormat="1" ht="12.75">
      <c r="A219" s="30"/>
      <c r="B219" s="31"/>
      <c r="C219" s="39"/>
      <c r="D219" s="30"/>
    </row>
    <row r="220" spans="1:4" s="81" customFormat="1" ht="12.75">
      <c r="A220" s="30"/>
      <c r="B220" s="31"/>
      <c r="C220" s="39"/>
      <c r="D220" s="30"/>
    </row>
    <row r="221" spans="1:4" s="81" customFormat="1" ht="12.75">
      <c r="A221" s="30"/>
      <c r="B221" s="31"/>
      <c r="C221" s="39"/>
      <c r="D221" s="30"/>
    </row>
    <row r="222" spans="1:4" s="81" customFormat="1" ht="12.75">
      <c r="A222" s="30"/>
      <c r="B222" s="31"/>
      <c r="C222" s="39"/>
      <c r="D222" s="30"/>
    </row>
    <row r="223" spans="1:4" s="81" customFormat="1" ht="12.75">
      <c r="A223" s="30"/>
      <c r="B223" s="31"/>
      <c r="C223" s="39"/>
      <c r="D223" s="30"/>
    </row>
    <row r="224" spans="1:4" s="81" customFormat="1" ht="12.75">
      <c r="A224" s="30"/>
      <c r="B224" s="31"/>
      <c r="C224" s="39"/>
      <c r="D224" s="30"/>
    </row>
    <row r="225" spans="1:4" s="81" customFormat="1" ht="12.75">
      <c r="A225" s="30"/>
      <c r="B225" s="31"/>
      <c r="C225" s="39"/>
      <c r="D225" s="30"/>
    </row>
    <row r="226" spans="1:4" s="81" customFormat="1" ht="12.75">
      <c r="A226" s="30"/>
      <c r="B226" s="31"/>
      <c r="C226" s="39"/>
      <c r="D226" s="30"/>
    </row>
    <row r="227" spans="1:4" s="81" customFormat="1" ht="12.75">
      <c r="A227" s="30"/>
      <c r="B227" s="31"/>
      <c r="C227" s="39"/>
      <c r="D227" s="30"/>
    </row>
    <row r="228" spans="1:4" s="81" customFormat="1" ht="12.75">
      <c r="A228" s="30"/>
      <c r="B228" s="31"/>
      <c r="C228" s="39"/>
      <c r="D228" s="30"/>
    </row>
    <row r="229" spans="1:4" s="81" customFormat="1" ht="12.75">
      <c r="A229" s="30"/>
      <c r="B229" s="31"/>
      <c r="C229" s="39"/>
      <c r="D229" s="30"/>
    </row>
    <row r="230" spans="1:4" s="81" customFormat="1" ht="12.75">
      <c r="A230" s="30"/>
      <c r="B230" s="31"/>
      <c r="C230" s="39"/>
      <c r="D230" s="30"/>
    </row>
    <row r="231" spans="1:4" s="81" customFormat="1" ht="12.75">
      <c r="A231" s="30"/>
      <c r="B231" s="31"/>
      <c r="C231" s="39"/>
      <c r="D231" s="30"/>
    </row>
    <row r="232" spans="1:4" s="81" customFormat="1" ht="12.75">
      <c r="A232" s="30"/>
      <c r="B232" s="31"/>
      <c r="C232" s="39"/>
      <c r="D232" s="30"/>
    </row>
    <row r="233" spans="1:4" s="81" customFormat="1" ht="12.75">
      <c r="A233" s="30"/>
      <c r="B233" s="31"/>
      <c r="C233" s="39"/>
      <c r="D233" s="30"/>
    </row>
    <row r="234" spans="1:4" s="81" customFormat="1" ht="12.75">
      <c r="A234" s="30"/>
      <c r="B234" s="31"/>
      <c r="C234" s="39"/>
      <c r="D234" s="30"/>
    </row>
    <row r="235" spans="1:4" s="81" customFormat="1" ht="12.75">
      <c r="A235" s="30"/>
      <c r="B235" s="31"/>
      <c r="C235" s="39"/>
      <c r="D235" s="30"/>
    </row>
    <row r="236" spans="1:4" s="81" customFormat="1" ht="12.75">
      <c r="A236" s="30"/>
      <c r="B236" s="31"/>
      <c r="C236" s="39"/>
      <c r="D236" s="30"/>
    </row>
    <row r="237" spans="1:4" s="81" customFormat="1" ht="12.75">
      <c r="A237" s="30"/>
      <c r="B237" s="31"/>
      <c r="C237" s="39"/>
      <c r="D237" s="30"/>
    </row>
    <row r="238" spans="1:4" s="81" customFormat="1" ht="12.75">
      <c r="A238" s="30"/>
      <c r="B238" s="31"/>
      <c r="C238" s="39"/>
      <c r="D238" s="30"/>
    </row>
    <row r="239" spans="1:4" s="81" customFormat="1" ht="12.75">
      <c r="A239" s="30"/>
      <c r="B239" s="31"/>
      <c r="C239" s="39"/>
      <c r="D239" s="30"/>
    </row>
    <row r="240" spans="1:4" s="81" customFormat="1" ht="12.75">
      <c r="A240" s="30"/>
      <c r="B240" s="31"/>
      <c r="C240" s="39"/>
      <c r="D240" s="30"/>
    </row>
    <row r="241" spans="1:4" s="81" customFormat="1" ht="12.75">
      <c r="A241" s="30"/>
      <c r="B241" s="31"/>
      <c r="C241" s="39"/>
      <c r="D241" s="30"/>
    </row>
    <row r="242" spans="1:4" s="81" customFormat="1" ht="12.75">
      <c r="A242" s="30"/>
      <c r="B242" s="31"/>
      <c r="C242" s="39"/>
      <c r="D242" s="30"/>
    </row>
    <row r="243" spans="1:4" s="81" customFormat="1" ht="12.75">
      <c r="A243" s="30"/>
      <c r="B243" s="31"/>
      <c r="C243" s="39"/>
      <c r="D243" s="30"/>
    </row>
    <row r="244" spans="1:4" s="81" customFormat="1" ht="12.75">
      <c r="A244" s="30"/>
      <c r="B244" s="31"/>
      <c r="C244" s="39"/>
      <c r="D244" s="30"/>
    </row>
    <row r="245" spans="1:4" s="81" customFormat="1" ht="12.75">
      <c r="A245" s="30"/>
      <c r="B245" s="31"/>
      <c r="C245" s="39"/>
      <c r="D245" s="30"/>
    </row>
    <row r="246" spans="1:4" s="81" customFormat="1" ht="12.75">
      <c r="A246" s="30"/>
      <c r="B246" s="31"/>
      <c r="C246" s="39"/>
      <c r="D246" s="30"/>
    </row>
    <row r="247" spans="1:4" s="81" customFormat="1" ht="12.75">
      <c r="A247" s="30"/>
      <c r="B247" s="31"/>
      <c r="C247" s="39"/>
      <c r="D247" s="30"/>
    </row>
    <row r="248" spans="1:4" s="81" customFormat="1" ht="12.75">
      <c r="A248" s="30"/>
      <c r="B248" s="31"/>
      <c r="C248" s="39"/>
      <c r="D248" s="30"/>
    </row>
    <row r="249" spans="1:4" s="81" customFormat="1" ht="12.75">
      <c r="A249" s="30"/>
      <c r="B249" s="31"/>
      <c r="C249" s="39"/>
      <c r="D249" s="30"/>
    </row>
    <row r="250" spans="1:4" s="81" customFormat="1" ht="12.75">
      <c r="A250" s="30"/>
      <c r="B250" s="31"/>
      <c r="C250" s="39"/>
      <c r="D250" s="30"/>
    </row>
    <row r="251" spans="1:4" s="81" customFormat="1" ht="12.75">
      <c r="A251" s="30"/>
      <c r="B251" s="31"/>
      <c r="C251" s="39"/>
      <c r="D251" s="30"/>
    </row>
    <row r="252" spans="1:4" s="81" customFormat="1" ht="12.75">
      <c r="A252" s="30"/>
      <c r="B252" s="31"/>
      <c r="C252" s="39"/>
      <c r="D252" s="30"/>
    </row>
    <row r="253" spans="1:4" s="81" customFormat="1" ht="12.75">
      <c r="A253" s="30"/>
      <c r="B253" s="31"/>
      <c r="C253" s="39"/>
      <c r="D253" s="30"/>
    </row>
    <row r="254" spans="1:4" s="81" customFormat="1" ht="12.75">
      <c r="A254" s="30"/>
      <c r="B254" s="31"/>
      <c r="C254" s="39"/>
      <c r="D254" s="30"/>
    </row>
    <row r="255" spans="1:4" s="81" customFormat="1" ht="12.75">
      <c r="A255" s="30"/>
      <c r="B255" s="31"/>
      <c r="C255" s="39"/>
      <c r="D255" s="30"/>
    </row>
    <row r="256" spans="1:4" s="81" customFormat="1" ht="12.75">
      <c r="A256" s="30"/>
      <c r="B256" s="31"/>
      <c r="C256" s="39"/>
      <c r="D256" s="30"/>
    </row>
    <row r="257" spans="1:4" s="81" customFormat="1" ht="12.75">
      <c r="A257" s="30"/>
      <c r="B257" s="31"/>
      <c r="C257" s="39"/>
      <c r="D257" s="30"/>
    </row>
    <row r="258" spans="1:4" s="81" customFormat="1" ht="12.75">
      <c r="A258" s="30"/>
      <c r="B258" s="31"/>
      <c r="C258" s="39"/>
      <c r="D258" s="30"/>
    </row>
    <row r="259" spans="1:4" s="81" customFormat="1" ht="12.75">
      <c r="A259" s="30"/>
      <c r="B259" s="31"/>
      <c r="C259" s="39"/>
      <c r="D259" s="30"/>
    </row>
    <row r="260" spans="1:4" s="81" customFormat="1" ht="12.75">
      <c r="A260" s="30"/>
      <c r="B260" s="31"/>
      <c r="C260" s="39"/>
      <c r="D260" s="30"/>
    </row>
    <row r="261" spans="1:4" s="81" customFormat="1" ht="12.75">
      <c r="A261" s="30"/>
      <c r="B261" s="31"/>
      <c r="C261" s="39"/>
      <c r="D261" s="30"/>
    </row>
    <row r="262" spans="1:7" s="81" customFormat="1" ht="12.75">
      <c r="A262" s="30"/>
      <c r="B262" s="31"/>
      <c r="C262" s="39"/>
      <c r="D262" s="30"/>
      <c r="E262" s="32"/>
      <c r="F262" s="32"/>
      <c r="G262" s="37"/>
    </row>
    <row r="263" spans="1:7" s="81" customFormat="1" ht="12.75">
      <c r="A263" s="30"/>
      <c r="B263" s="31"/>
      <c r="C263" s="39"/>
      <c r="D263" s="30"/>
      <c r="E263" s="32"/>
      <c r="F263" s="32"/>
      <c r="G263" s="38"/>
    </row>
    <row r="264" spans="1:7" s="81" customFormat="1" ht="12.75">
      <c r="A264" s="30"/>
      <c r="B264" s="31"/>
      <c r="C264" s="39"/>
      <c r="D264" s="30"/>
      <c r="E264" s="32"/>
      <c r="F264" s="32"/>
      <c r="G264" s="37"/>
    </row>
    <row r="265" spans="1:7" s="81" customFormat="1" ht="12.75">
      <c r="A265" s="30"/>
      <c r="B265" s="31"/>
      <c r="C265" s="39"/>
      <c r="D265" s="30"/>
      <c r="E265" s="32"/>
      <c r="F265" s="32"/>
      <c r="G265" s="38"/>
    </row>
    <row r="266" spans="1:6" s="81" customFormat="1" ht="12.75">
      <c r="A266" s="30"/>
      <c r="B266" s="31"/>
      <c r="C266" s="39"/>
      <c r="D266" s="30"/>
      <c r="E266" s="32"/>
      <c r="F266" s="32"/>
    </row>
    <row r="267" spans="1:6" s="81" customFormat="1" ht="12.75">
      <c r="A267" s="30"/>
      <c r="B267" s="31"/>
      <c r="C267" s="39"/>
      <c r="D267" s="30"/>
      <c r="E267" s="32"/>
      <c r="F267" s="32"/>
    </row>
    <row r="268" spans="1:6" s="81" customFormat="1" ht="12.75">
      <c r="A268" s="30"/>
      <c r="B268" s="31"/>
      <c r="C268" s="39"/>
      <c r="D268" s="30"/>
      <c r="E268" s="32"/>
      <c r="F268" s="32"/>
    </row>
    <row r="269" spans="1:6" s="81" customFormat="1" ht="12.75">
      <c r="A269" s="30"/>
      <c r="B269" s="31"/>
      <c r="C269" s="39"/>
      <c r="D269" s="30"/>
      <c r="E269" s="32"/>
      <c r="F269" s="32"/>
    </row>
    <row r="270" spans="1:6" s="81" customFormat="1" ht="12.75">
      <c r="A270" s="30"/>
      <c r="B270" s="31"/>
      <c r="C270" s="39"/>
      <c r="D270" s="30"/>
      <c r="E270" s="32"/>
      <c r="F270" s="32"/>
    </row>
    <row r="271" spans="1:6" s="81" customFormat="1" ht="12.75">
      <c r="A271" s="30"/>
      <c r="B271" s="31"/>
      <c r="C271" s="39"/>
      <c r="D271" s="30"/>
      <c r="E271" s="32"/>
      <c r="F271" s="32"/>
    </row>
    <row r="272" spans="1:6" s="81" customFormat="1" ht="12.75">
      <c r="A272" s="30"/>
      <c r="B272" s="31"/>
      <c r="C272" s="39"/>
      <c r="D272" s="30"/>
      <c r="E272" s="32"/>
      <c r="F272" s="32"/>
    </row>
    <row r="273" spans="1:6" s="81" customFormat="1" ht="12.75">
      <c r="A273" s="30"/>
      <c r="B273" s="31"/>
      <c r="C273" s="39"/>
      <c r="D273" s="30"/>
      <c r="E273" s="32"/>
      <c r="F273" s="32"/>
    </row>
    <row r="274" spans="1:6" s="81" customFormat="1" ht="12.75">
      <c r="A274" s="30"/>
      <c r="B274" s="31"/>
      <c r="C274" s="39"/>
      <c r="D274" s="30"/>
      <c r="E274" s="32"/>
      <c r="F274" s="32"/>
    </row>
    <row r="275" spans="1:6" s="81" customFormat="1" ht="12.75">
      <c r="A275" s="30"/>
      <c r="B275" s="31"/>
      <c r="C275" s="39"/>
      <c r="D275" s="30"/>
      <c r="E275" s="32"/>
      <c r="F275" s="32"/>
    </row>
    <row r="276" spans="1:6" s="81" customFormat="1" ht="12.75">
      <c r="A276" s="30"/>
      <c r="B276" s="31"/>
      <c r="C276" s="39"/>
      <c r="D276" s="30"/>
      <c r="E276" s="32"/>
      <c r="F276" s="32"/>
    </row>
    <row r="277" spans="1:6" s="81" customFormat="1" ht="12.75">
      <c r="A277" s="30"/>
      <c r="B277" s="31"/>
      <c r="C277" s="39"/>
      <c r="D277" s="30"/>
      <c r="E277" s="32"/>
      <c r="F277" s="32"/>
    </row>
    <row r="278" spans="1:6" s="81" customFormat="1" ht="12.75">
      <c r="A278" s="30"/>
      <c r="B278" s="31"/>
      <c r="C278" s="39"/>
      <c r="D278" s="30"/>
      <c r="E278" s="32"/>
      <c r="F278" s="32"/>
    </row>
    <row r="279" spans="1:6" s="81" customFormat="1" ht="12.75">
      <c r="A279" s="30"/>
      <c r="B279" s="31"/>
      <c r="C279" s="39"/>
      <c r="D279" s="30"/>
      <c r="E279" s="32"/>
      <c r="F279" s="32"/>
    </row>
    <row r="280" spans="1:6" s="81" customFormat="1" ht="12.75">
      <c r="A280" s="30"/>
      <c r="B280" s="31"/>
      <c r="C280" s="39"/>
      <c r="D280" s="30"/>
      <c r="E280" s="32"/>
      <c r="F280" s="32"/>
    </row>
    <row r="281" spans="1:6" s="81" customFormat="1" ht="12.75">
      <c r="A281" s="30"/>
      <c r="B281" s="31"/>
      <c r="C281" s="39"/>
      <c r="D281" s="30"/>
      <c r="E281" s="32"/>
      <c r="F281" s="32"/>
    </row>
    <row r="282" spans="1:6" s="81" customFormat="1" ht="12.75">
      <c r="A282" s="30"/>
      <c r="B282" s="31"/>
      <c r="C282" s="39"/>
      <c r="D282" s="30"/>
      <c r="E282" s="32"/>
      <c r="F282" s="32"/>
    </row>
    <row r="283" spans="1:6" s="81" customFormat="1" ht="12.75">
      <c r="A283" s="30"/>
      <c r="B283" s="31"/>
      <c r="C283" s="39"/>
      <c r="D283" s="30"/>
      <c r="E283" s="32"/>
      <c r="F283" s="32"/>
    </row>
    <row r="284" spans="1:6" s="81" customFormat="1" ht="12.75">
      <c r="A284" s="30"/>
      <c r="B284" s="31"/>
      <c r="C284" s="39"/>
      <c r="D284" s="30"/>
      <c r="E284" s="32"/>
      <c r="F284" s="32"/>
    </row>
    <row r="285" spans="1:6" s="81" customFormat="1" ht="12.75">
      <c r="A285" s="30"/>
      <c r="B285" s="31"/>
      <c r="C285" s="39"/>
      <c r="D285" s="30"/>
      <c r="E285" s="32"/>
      <c r="F285" s="32"/>
    </row>
    <row r="286" spans="1:6" s="81" customFormat="1" ht="12.75">
      <c r="A286" s="30"/>
      <c r="B286" s="31"/>
      <c r="C286" s="39"/>
      <c r="D286" s="30"/>
      <c r="E286" s="32"/>
      <c r="F286" s="32"/>
    </row>
    <row r="287" spans="1:6" s="81" customFormat="1" ht="12.75">
      <c r="A287" s="30"/>
      <c r="B287" s="31"/>
      <c r="C287" s="39"/>
      <c r="D287" s="30"/>
      <c r="E287" s="32"/>
      <c r="F287" s="32"/>
    </row>
    <row r="288" spans="1:6" s="81" customFormat="1" ht="12.75">
      <c r="A288" s="30"/>
      <c r="B288" s="31"/>
      <c r="C288" s="39"/>
      <c r="D288" s="30"/>
      <c r="E288" s="32"/>
      <c r="F288" s="32"/>
    </row>
    <row r="289" spans="1:6" s="81" customFormat="1" ht="12.75">
      <c r="A289" s="30"/>
      <c r="B289" s="31"/>
      <c r="C289" s="39"/>
      <c r="D289" s="30"/>
      <c r="E289" s="32"/>
      <c r="F289" s="32"/>
    </row>
    <row r="290" spans="1:6" s="81" customFormat="1" ht="12.75">
      <c r="A290" s="30"/>
      <c r="B290" s="31"/>
      <c r="C290" s="39"/>
      <c r="D290" s="30"/>
      <c r="E290" s="32"/>
      <c r="F290" s="32"/>
    </row>
    <row r="291" spans="1:6" s="81" customFormat="1" ht="12.75">
      <c r="A291" s="30"/>
      <c r="B291" s="31"/>
      <c r="C291" s="39"/>
      <c r="D291" s="30"/>
      <c r="E291" s="32"/>
      <c r="F291" s="32"/>
    </row>
    <row r="292" spans="1:6" s="81" customFormat="1" ht="12.75">
      <c r="A292" s="30"/>
      <c r="B292" s="31"/>
      <c r="C292" s="39"/>
      <c r="D292" s="30"/>
      <c r="E292" s="32"/>
      <c r="F292" s="32"/>
    </row>
    <row r="293" spans="1:6" s="81" customFormat="1" ht="12.75">
      <c r="A293" s="30"/>
      <c r="B293" s="31"/>
      <c r="C293" s="39"/>
      <c r="D293" s="30"/>
      <c r="E293" s="32"/>
      <c r="F293" s="32"/>
    </row>
    <row r="294" spans="1:6" s="81" customFormat="1" ht="12.75">
      <c r="A294" s="30"/>
      <c r="B294" s="31"/>
      <c r="C294" s="39"/>
      <c r="D294" s="30"/>
      <c r="E294" s="32"/>
      <c r="F294" s="32"/>
    </row>
    <row r="295" spans="1:6" s="81" customFormat="1" ht="12.75">
      <c r="A295" s="30"/>
      <c r="B295" s="31"/>
      <c r="C295" s="39"/>
      <c r="D295" s="30"/>
      <c r="E295" s="32"/>
      <c r="F295" s="32"/>
    </row>
    <row r="296" spans="1:6" s="81" customFormat="1" ht="12.75">
      <c r="A296" s="30"/>
      <c r="B296" s="31"/>
      <c r="C296" s="39"/>
      <c r="D296" s="30"/>
      <c r="E296" s="32"/>
      <c r="F296" s="32"/>
    </row>
    <row r="297" spans="1:6" s="81" customFormat="1" ht="12.75">
      <c r="A297" s="30"/>
      <c r="B297" s="31"/>
      <c r="C297" s="39"/>
      <c r="D297" s="30"/>
      <c r="E297" s="32"/>
      <c r="F297" s="32"/>
    </row>
    <row r="298" spans="1:6" s="81" customFormat="1" ht="12.75">
      <c r="A298" s="30"/>
      <c r="B298" s="31"/>
      <c r="C298" s="39"/>
      <c r="D298" s="30"/>
      <c r="E298" s="32"/>
      <c r="F298" s="32"/>
    </row>
    <row r="299" spans="1:6" s="81" customFormat="1" ht="12.75">
      <c r="A299" s="30"/>
      <c r="B299" s="31"/>
      <c r="C299" s="39"/>
      <c r="D299" s="30"/>
      <c r="E299" s="32"/>
      <c r="F299" s="32"/>
    </row>
    <row r="300" spans="1:6" s="81" customFormat="1" ht="12.75">
      <c r="A300" s="30"/>
      <c r="B300" s="31"/>
      <c r="C300" s="39"/>
      <c r="D300" s="30"/>
      <c r="E300" s="32"/>
      <c r="F300" s="32"/>
    </row>
    <row r="301" spans="1:6" s="81" customFormat="1" ht="12.75">
      <c r="A301" s="30"/>
      <c r="B301" s="31"/>
      <c r="C301" s="39"/>
      <c r="D301" s="30"/>
      <c r="E301" s="32"/>
      <c r="F301" s="32"/>
    </row>
    <row r="302" spans="1:6" s="81" customFormat="1" ht="12.75">
      <c r="A302" s="30"/>
      <c r="B302" s="31"/>
      <c r="C302" s="39"/>
      <c r="D302" s="30"/>
      <c r="E302" s="32"/>
      <c r="F302" s="32"/>
    </row>
    <row r="303" spans="1:6" s="81" customFormat="1" ht="12.75">
      <c r="A303" s="30"/>
      <c r="B303" s="31"/>
      <c r="C303" s="39"/>
      <c r="D303" s="30"/>
      <c r="E303" s="32"/>
      <c r="F303" s="32"/>
    </row>
    <row r="304" spans="1:6" s="81" customFormat="1" ht="12.75">
      <c r="A304" s="30"/>
      <c r="B304" s="31"/>
      <c r="C304" s="39"/>
      <c r="D304" s="30"/>
      <c r="E304" s="32"/>
      <c r="F304" s="32"/>
    </row>
    <row r="305" spans="1:6" s="81" customFormat="1" ht="12.75">
      <c r="A305" s="30"/>
      <c r="B305" s="31"/>
      <c r="C305" s="39"/>
      <c r="D305" s="30"/>
      <c r="E305" s="32"/>
      <c r="F305" s="32"/>
    </row>
    <row r="306" spans="1:6" s="81" customFormat="1" ht="12.75">
      <c r="A306" s="30"/>
      <c r="B306" s="31"/>
      <c r="C306" s="39"/>
      <c r="D306" s="30"/>
      <c r="E306" s="32"/>
      <c r="F306" s="32"/>
    </row>
    <row r="307" spans="1:6" s="81" customFormat="1" ht="12.75">
      <c r="A307" s="30"/>
      <c r="B307" s="31"/>
      <c r="C307" s="39"/>
      <c r="D307" s="30"/>
      <c r="E307" s="32"/>
      <c r="F307" s="32"/>
    </row>
    <row r="308" spans="1:6" s="81" customFormat="1" ht="12.75">
      <c r="A308" s="30"/>
      <c r="B308" s="31"/>
      <c r="C308" s="39"/>
      <c r="D308" s="30"/>
      <c r="E308" s="32"/>
      <c r="F308" s="32"/>
    </row>
    <row r="309" spans="1:6" s="81" customFormat="1" ht="12.75">
      <c r="A309" s="30"/>
      <c r="B309" s="31"/>
      <c r="C309" s="39"/>
      <c r="D309" s="30"/>
      <c r="E309" s="32"/>
      <c r="F309" s="32"/>
    </row>
    <row r="310" spans="1:6" s="81" customFormat="1" ht="12.75">
      <c r="A310" s="30"/>
      <c r="B310" s="31"/>
      <c r="C310" s="39"/>
      <c r="D310" s="30"/>
      <c r="E310" s="32"/>
      <c r="F310" s="32"/>
    </row>
    <row r="311" spans="1:6" s="81" customFormat="1" ht="12.75">
      <c r="A311" s="30"/>
      <c r="B311" s="31"/>
      <c r="C311" s="39"/>
      <c r="D311" s="30"/>
      <c r="E311" s="32"/>
      <c r="F311" s="32"/>
    </row>
    <row r="312" spans="1:6" s="81" customFormat="1" ht="12.75">
      <c r="A312" s="30"/>
      <c r="B312" s="31"/>
      <c r="C312" s="39"/>
      <c r="D312" s="30"/>
      <c r="E312" s="32"/>
      <c r="F312" s="32"/>
    </row>
    <row r="313" spans="1:6" s="81" customFormat="1" ht="12.75">
      <c r="A313" s="30"/>
      <c r="B313" s="31"/>
      <c r="C313" s="39"/>
      <c r="D313" s="30"/>
      <c r="E313" s="32"/>
      <c r="F313" s="32"/>
    </row>
    <row r="314" spans="1:6" s="81" customFormat="1" ht="12.75">
      <c r="A314" s="30"/>
      <c r="B314" s="31"/>
      <c r="C314" s="39"/>
      <c r="D314" s="30"/>
      <c r="E314" s="32"/>
      <c r="F314" s="32"/>
    </row>
    <row r="315" spans="1:6" s="81" customFormat="1" ht="12.75">
      <c r="A315" s="30"/>
      <c r="B315" s="31"/>
      <c r="C315" s="39"/>
      <c r="D315" s="30"/>
      <c r="E315" s="32"/>
      <c r="F315" s="32"/>
    </row>
    <row r="316" spans="1:6" s="81" customFormat="1" ht="12.75">
      <c r="A316" s="30"/>
      <c r="B316" s="31"/>
      <c r="C316" s="39"/>
      <c r="D316" s="30"/>
      <c r="E316" s="32"/>
      <c r="F316" s="32"/>
    </row>
    <row r="317" spans="1:6" s="81" customFormat="1" ht="12.75">
      <c r="A317" s="30"/>
      <c r="B317" s="31"/>
      <c r="C317" s="39"/>
      <c r="D317" s="30"/>
      <c r="E317" s="32"/>
      <c r="F317" s="32"/>
    </row>
    <row r="318" spans="1:6" s="81" customFormat="1" ht="12.75">
      <c r="A318" s="30"/>
      <c r="B318" s="31"/>
      <c r="C318" s="39"/>
      <c r="D318" s="30"/>
      <c r="E318" s="32"/>
      <c r="F318" s="32"/>
    </row>
    <row r="319" spans="1:6" s="81" customFormat="1" ht="12.75">
      <c r="A319" s="30"/>
      <c r="B319" s="31"/>
      <c r="C319" s="39"/>
      <c r="D319" s="30"/>
      <c r="E319" s="32"/>
      <c r="F319" s="32"/>
    </row>
  </sheetData>
  <mergeCells count="5">
    <mergeCell ref="F1:G1"/>
    <mergeCell ref="F2:G2"/>
    <mergeCell ref="A71:D71"/>
    <mergeCell ref="A4:G4"/>
    <mergeCell ref="A3:G3"/>
  </mergeCells>
  <printOptions/>
  <pageMargins left="0.5905511811023623" right="0.3937007874015748" top="0.3937007874015748" bottom="0.5905511811023623" header="0.7086614173228347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1"/>
  <sheetViews>
    <sheetView workbookViewId="0" topLeftCell="A1">
      <selection activeCell="A1" sqref="A1"/>
    </sheetView>
  </sheetViews>
  <sheetFormatPr defaultColWidth="9.00390625" defaultRowHeight="12.75"/>
  <cols>
    <col min="1" max="1" width="6.625" style="20" customWidth="1"/>
    <col min="2" max="2" width="7.875" style="20" customWidth="1"/>
    <col min="3" max="3" width="5.875" style="20" customWidth="1"/>
    <col min="4" max="4" width="34.00390625" style="1" customWidth="1"/>
    <col min="5" max="6" width="14.75390625" style="1" customWidth="1"/>
    <col min="7" max="7" width="10.625" style="1" customWidth="1"/>
    <col min="8" max="16384" width="7.875" style="1" customWidth="1"/>
  </cols>
  <sheetData>
    <row r="1" spans="1:7" ht="12.75">
      <c r="A1" s="20" t="s">
        <v>310</v>
      </c>
      <c r="E1" s="181"/>
      <c r="F1" s="224" t="s">
        <v>277</v>
      </c>
      <c r="G1" s="224"/>
    </row>
    <row r="2" spans="5:7" ht="12.75">
      <c r="E2" s="181"/>
      <c r="F2" s="224" t="s">
        <v>306</v>
      </c>
      <c r="G2" s="224"/>
    </row>
    <row r="3" spans="1:7" ht="12.75">
      <c r="A3" s="225" t="s">
        <v>207</v>
      </c>
      <c r="B3" s="231"/>
      <c r="C3" s="231"/>
      <c r="D3" s="231"/>
      <c r="E3" s="231"/>
      <c r="F3" s="231"/>
      <c r="G3" s="231"/>
    </row>
    <row r="4" spans="1:7" ht="18">
      <c r="A4" s="225" t="s">
        <v>305</v>
      </c>
      <c r="B4" s="225"/>
      <c r="C4" s="225"/>
      <c r="D4" s="225"/>
      <c r="E4" s="225"/>
      <c r="F4" s="225"/>
      <c r="G4" s="225"/>
    </row>
    <row r="5" ht="13.5" thickBot="1"/>
    <row r="6" spans="1:7" s="47" customFormat="1" ht="33" thickBot="1" thickTop="1">
      <c r="A6" s="121" t="s">
        <v>0</v>
      </c>
      <c r="B6" s="122" t="s">
        <v>1</v>
      </c>
      <c r="C6" s="115" t="s">
        <v>2</v>
      </c>
      <c r="D6" s="115" t="s">
        <v>3</v>
      </c>
      <c r="E6" s="87" t="s">
        <v>15</v>
      </c>
      <c r="F6" s="139" t="s">
        <v>281</v>
      </c>
      <c r="G6" s="88" t="s">
        <v>282</v>
      </c>
    </row>
    <row r="7" spans="1:7" s="6" customFormat="1" ht="13.5" thickTop="1">
      <c r="A7" s="3">
        <v>750</v>
      </c>
      <c r="B7" s="4"/>
      <c r="C7" s="5"/>
      <c r="D7" s="4" t="s">
        <v>17</v>
      </c>
      <c r="E7" s="143">
        <f>SUM(E9)</f>
        <v>18550</v>
      </c>
      <c r="F7" s="143">
        <f>SUM(F9)</f>
        <v>18550</v>
      </c>
      <c r="G7" s="186">
        <f>SUM(F7/E7)</f>
        <v>1</v>
      </c>
    </row>
    <row r="8" spans="1:7" s="6" customFormat="1" ht="12.75">
      <c r="A8" s="15"/>
      <c r="B8" s="16"/>
      <c r="C8" s="22"/>
      <c r="D8" s="19"/>
      <c r="E8" s="142"/>
      <c r="F8" s="142"/>
      <c r="G8" s="185"/>
    </row>
    <row r="9" spans="1:7" s="6" customFormat="1" ht="25.5">
      <c r="A9" s="7"/>
      <c r="B9" s="8">
        <v>75023</v>
      </c>
      <c r="C9" s="9"/>
      <c r="D9" s="21" t="s">
        <v>225</v>
      </c>
      <c r="E9" s="141">
        <f>SUM(E10)</f>
        <v>18550</v>
      </c>
      <c r="F9" s="141">
        <f>SUM(F10)</f>
        <v>18550</v>
      </c>
      <c r="G9" s="184">
        <f>SUM(F9/E9)</f>
        <v>1</v>
      </c>
    </row>
    <row r="10" spans="1:7" s="6" customFormat="1" ht="38.25">
      <c r="A10" s="15"/>
      <c r="B10" s="16"/>
      <c r="C10" s="22" t="s">
        <v>93</v>
      </c>
      <c r="D10" s="19" t="s">
        <v>228</v>
      </c>
      <c r="E10" s="142">
        <v>18550</v>
      </c>
      <c r="F10" s="142">
        <v>18550</v>
      </c>
      <c r="G10" s="185">
        <f>SUM(F10/E10)</f>
        <v>1</v>
      </c>
    </row>
    <row r="11" spans="1:7" s="6" customFormat="1" ht="12.75">
      <c r="A11" s="15"/>
      <c r="B11" s="16"/>
      <c r="C11" s="22"/>
      <c r="D11" s="19"/>
      <c r="E11" s="142"/>
      <c r="F11" s="142"/>
      <c r="G11" s="185"/>
    </row>
    <row r="12" spans="1:7" s="6" customFormat="1" ht="12.75">
      <c r="A12" s="3">
        <v>801</v>
      </c>
      <c r="B12" s="4"/>
      <c r="C12" s="5"/>
      <c r="D12" s="4" t="s">
        <v>22</v>
      </c>
      <c r="E12" s="143">
        <f>SUM(E14)</f>
        <v>20467</v>
      </c>
      <c r="F12" s="143">
        <f>SUM(F14)</f>
        <v>20467</v>
      </c>
      <c r="G12" s="186">
        <f>SUM(F12/E12)</f>
        <v>1</v>
      </c>
    </row>
    <row r="13" spans="1:7" s="6" customFormat="1" ht="12.75">
      <c r="A13" s="15"/>
      <c r="B13" s="16"/>
      <c r="C13" s="22"/>
      <c r="D13" s="19"/>
      <c r="E13" s="142"/>
      <c r="F13" s="142"/>
      <c r="G13" s="185"/>
    </row>
    <row r="14" spans="1:7" s="6" customFormat="1" ht="12.75">
      <c r="A14" s="7"/>
      <c r="B14" s="8">
        <v>80195</v>
      </c>
      <c r="C14" s="9"/>
      <c r="D14" s="21" t="s">
        <v>42</v>
      </c>
      <c r="E14" s="141">
        <f>SUM(E15)</f>
        <v>20467</v>
      </c>
      <c r="F14" s="141">
        <f>SUM(F15)</f>
        <v>20467</v>
      </c>
      <c r="G14" s="184">
        <f>SUM(F14/E14)</f>
        <v>1</v>
      </c>
    </row>
    <row r="15" spans="1:7" s="6" customFormat="1" ht="38.25">
      <c r="A15" s="15"/>
      <c r="B15" s="16"/>
      <c r="C15" s="22" t="s">
        <v>93</v>
      </c>
      <c r="D15" s="19" t="s">
        <v>229</v>
      </c>
      <c r="E15" s="142">
        <v>20467</v>
      </c>
      <c r="F15" s="142">
        <v>20467</v>
      </c>
      <c r="G15" s="185">
        <f>SUM(F15/E15)</f>
        <v>1</v>
      </c>
    </row>
    <row r="16" spans="1:7" s="6" customFormat="1" ht="12.75">
      <c r="A16" s="15"/>
      <c r="B16" s="16"/>
      <c r="C16" s="22"/>
      <c r="D16" s="19"/>
      <c r="E16" s="142"/>
      <c r="F16" s="142"/>
      <c r="G16" s="185"/>
    </row>
    <row r="17" spans="1:7" s="6" customFormat="1" ht="12.75">
      <c r="A17" s="3">
        <v>853</v>
      </c>
      <c r="B17" s="4"/>
      <c r="C17" s="5"/>
      <c r="D17" s="4" t="s">
        <v>23</v>
      </c>
      <c r="E17" s="143">
        <f>SUM(E19,E22)</f>
        <v>2147637</v>
      </c>
      <c r="F17" s="143">
        <f>SUM(F19,F22)</f>
        <v>2147637</v>
      </c>
      <c r="G17" s="186">
        <f>SUM(F17/E17)</f>
        <v>1</v>
      </c>
    </row>
    <row r="18" spans="1:7" s="6" customFormat="1" ht="12.75">
      <c r="A18" s="15"/>
      <c r="B18" s="16"/>
      <c r="C18" s="22"/>
      <c r="D18" s="19"/>
      <c r="E18" s="142"/>
      <c r="F18" s="142"/>
      <c r="G18" s="185"/>
    </row>
    <row r="19" spans="1:7" s="6" customFormat="1" ht="12.75">
      <c r="A19" s="15"/>
      <c r="B19" s="8">
        <v>85315</v>
      </c>
      <c r="C19" s="9"/>
      <c r="D19" s="21" t="s">
        <v>96</v>
      </c>
      <c r="E19" s="141">
        <f>SUM(E20:E20)</f>
        <v>2024237</v>
      </c>
      <c r="F19" s="141">
        <f>SUM(F20:F20)</f>
        <v>2024237</v>
      </c>
      <c r="G19" s="184">
        <f>SUM(F19/E19)</f>
        <v>1</v>
      </c>
    </row>
    <row r="20" spans="1:7" s="6" customFormat="1" ht="38.25">
      <c r="A20" s="15"/>
      <c r="B20" s="16"/>
      <c r="C20" s="22" t="s">
        <v>93</v>
      </c>
      <c r="D20" s="19" t="s">
        <v>229</v>
      </c>
      <c r="E20" s="142">
        <v>2024237</v>
      </c>
      <c r="F20" s="142">
        <v>2024237</v>
      </c>
      <c r="G20" s="185">
        <f>SUM(F20/E20)</f>
        <v>1</v>
      </c>
    </row>
    <row r="21" spans="1:7" s="6" customFormat="1" ht="12.75">
      <c r="A21" s="15"/>
      <c r="B21" s="16"/>
      <c r="C21" s="22"/>
      <c r="D21" s="19"/>
      <c r="E21" s="142"/>
      <c r="F21" s="142"/>
      <c r="G21" s="185"/>
    </row>
    <row r="22" spans="1:7" s="6" customFormat="1" ht="12.75">
      <c r="A22" s="15"/>
      <c r="B22" s="8">
        <v>85395</v>
      </c>
      <c r="C22" s="9"/>
      <c r="D22" s="21" t="s">
        <v>42</v>
      </c>
      <c r="E22" s="141">
        <f>SUM(E23:E24)</f>
        <v>123400</v>
      </c>
      <c r="F22" s="141">
        <f>SUM(F23:F24)</f>
        <v>123400</v>
      </c>
      <c r="G22" s="184">
        <f>SUM(F22/E22)</f>
        <v>1</v>
      </c>
    </row>
    <row r="23" spans="1:7" s="6" customFormat="1" ht="38.25">
      <c r="A23" s="15"/>
      <c r="B23" s="16"/>
      <c r="C23" s="22" t="s">
        <v>93</v>
      </c>
      <c r="D23" s="19" t="s">
        <v>229</v>
      </c>
      <c r="E23" s="142">
        <v>123400</v>
      </c>
      <c r="F23" s="142">
        <v>123400</v>
      </c>
      <c r="G23" s="185">
        <f>SUM(F23/E23)</f>
        <v>1</v>
      </c>
    </row>
    <row r="24" spans="1:7" s="6" customFormat="1" ht="12.75">
      <c r="A24" s="7"/>
      <c r="B24" s="8"/>
      <c r="C24" s="22"/>
      <c r="D24" s="19"/>
      <c r="E24" s="141"/>
      <c r="F24" s="141"/>
      <c r="G24" s="184"/>
    </row>
    <row r="25" spans="1:7" s="6" customFormat="1" ht="25.5">
      <c r="A25" s="53" t="s">
        <v>99</v>
      </c>
      <c r="B25" s="54"/>
      <c r="C25" s="74"/>
      <c r="D25" s="54" t="s">
        <v>33</v>
      </c>
      <c r="E25" s="143">
        <f>SUM(E27)</f>
        <v>4324</v>
      </c>
      <c r="F25" s="143">
        <f>SUM(F27)</f>
        <v>4324</v>
      </c>
      <c r="G25" s="186">
        <f>SUM(F25/E25)</f>
        <v>1</v>
      </c>
    </row>
    <row r="26" spans="1:7" s="6" customFormat="1" ht="12.75">
      <c r="A26" s="7"/>
      <c r="B26" s="8"/>
      <c r="C26" s="9"/>
      <c r="D26" s="8"/>
      <c r="E26" s="141"/>
      <c r="F26" s="141"/>
      <c r="G26" s="184"/>
    </row>
    <row r="27" spans="1:7" s="6" customFormat="1" ht="12.75">
      <c r="A27" s="7"/>
      <c r="B27" s="8">
        <v>85495</v>
      </c>
      <c r="C27" s="9"/>
      <c r="D27" s="21" t="s">
        <v>42</v>
      </c>
      <c r="E27" s="141">
        <f>SUM(E28:E28)</f>
        <v>4324</v>
      </c>
      <c r="F27" s="141">
        <f>SUM(F28:F28)</f>
        <v>4324</v>
      </c>
      <c r="G27" s="184">
        <f>SUM(F27/E27)</f>
        <v>1</v>
      </c>
    </row>
    <row r="28" spans="1:7" s="6" customFormat="1" ht="38.25">
      <c r="A28" s="15"/>
      <c r="B28" s="16"/>
      <c r="C28" s="22" t="s">
        <v>93</v>
      </c>
      <c r="D28" s="19" t="s">
        <v>229</v>
      </c>
      <c r="E28" s="142">
        <v>4324</v>
      </c>
      <c r="F28" s="142">
        <v>4324</v>
      </c>
      <c r="G28" s="185">
        <f>SUM(F28/E28)</f>
        <v>1</v>
      </c>
    </row>
    <row r="29" spans="1:7" s="6" customFormat="1" ht="13.5" thickBot="1">
      <c r="A29" s="7"/>
      <c r="B29" s="8"/>
      <c r="C29" s="9"/>
      <c r="D29" s="8"/>
      <c r="E29" s="141"/>
      <c r="F29" s="141"/>
      <c r="G29" s="184"/>
    </row>
    <row r="30" spans="1:7" s="40" customFormat="1" ht="16.5" thickBot="1" thickTop="1">
      <c r="A30" s="236" t="s">
        <v>14</v>
      </c>
      <c r="B30" s="237"/>
      <c r="C30" s="237"/>
      <c r="D30" s="238"/>
      <c r="E30" s="183">
        <f>SUM(E7,E12,E17,E25)</f>
        <v>2190978</v>
      </c>
      <c r="F30" s="183">
        <f>SUM(F7,F12,F17,F25)</f>
        <v>2190978</v>
      </c>
      <c r="G30" s="189">
        <f>SUM(F30/E30)</f>
        <v>1</v>
      </c>
    </row>
    <row r="31" ht="13.5" thickTop="1"/>
    <row r="42" spans="1:5" s="29" customFormat="1" ht="12.75">
      <c r="A42" s="20"/>
      <c r="B42" s="20"/>
      <c r="C42" s="20"/>
      <c r="D42" s="1"/>
      <c r="E42" s="1"/>
    </row>
    <row r="43" spans="1:5" s="28" customFormat="1" ht="12.75">
      <c r="A43" s="20"/>
      <c r="B43" s="20"/>
      <c r="C43" s="20"/>
      <c r="D43" s="1"/>
      <c r="E43" s="1"/>
    </row>
    <row r="45" spans="1:5" s="2" customFormat="1" ht="12.75">
      <c r="A45" s="20"/>
      <c r="B45" s="20"/>
      <c r="C45" s="20"/>
      <c r="D45" s="1"/>
      <c r="E45" s="1"/>
    </row>
    <row r="46" spans="1:5" s="2" customFormat="1" ht="12.75">
      <c r="A46" s="20"/>
      <c r="B46" s="20"/>
      <c r="C46" s="20"/>
      <c r="D46" s="1"/>
      <c r="E46" s="1"/>
    </row>
    <row r="47" spans="1:5" s="2" customFormat="1" ht="12.75">
      <c r="A47" s="20"/>
      <c r="B47" s="20"/>
      <c r="C47" s="20"/>
      <c r="D47" s="1"/>
      <c r="E47" s="1"/>
    </row>
    <row r="48" spans="1:5" s="2" customFormat="1" ht="12.75">
      <c r="A48" s="20"/>
      <c r="B48" s="20"/>
      <c r="C48" s="20"/>
      <c r="D48" s="1"/>
      <c r="E48" s="1"/>
    </row>
    <row r="49" spans="1:5" s="2" customFormat="1" ht="12.75">
      <c r="A49" s="20"/>
      <c r="B49" s="20"/>
      <c r="C49" s="20"/>
      <c r="D49" s="1"/>
      <c r="E49" s="1"/>
    </row>
    <row r="50" spans="1:5" s="2" customFormat="1" ht="12.75">
      <c r="A50" s="20"/>
      <c r="B50" s="20"/>
      <c r="C50" s="20"/>
      <c r="D50" s="1"/>
      <c r="E50" s="1"/>
    </row>
    <row r="51" spans="1:5" s="2" customFormat="1" ht="12.75">
      <c r="A51" s="20"/>
      <c r="B51" s="20"/>
      <c r="C51" s="20"/>
      <c r="D51" s="1"/>
      <c r="E51" s="1"/>
    </row>
  </sheetData>
  <mergeCells count="5">
    <mergeCell ref="F1:G1"/>
    <mergeCell ref="F2:G2"/>
    <mergeCell ref="A30:D30"/>
    <mergeCell ref="A3:G3"/>
    <mergeCell ref="A4:G4"/>
  </mergeCells>
  <printOptions/>
  <pageMargins left="0.5905511811023623" right="0.3937007874015748" top="0.7874015748031497" bottom="0.787401574803149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80"/>
  <sheetViews>
    <sheetView workbookViewId="0" topLeftCell="A1">
      <selection activeCell="A1" sqref="A1"/>
    </sheetView>
  </sheetViews>
  <sheetFormatPr defaultColWidth="9.00390625" defaultRowHeight="12.75"/>
  <cols>
    <col min="1" max="1" width="6.625" style="30" customWidth="1"/>
    <col min="2" max="2" width="7.75390625" style="31" bestFit="1" customWidth="1"/>
    <col min="3" max="3" width="7.00390625" style="39" customWidth="1"/>
    <col min="4" max="4" width="33.125" style="30" customWidth="1"/>
    <col min="5" max="5" width="15.125" style="30" customWidth="1"/>
    <col min="6" max="6" width="14.75390625" style="32" customWidth="1"/>
    <col min="7" max="7" width="10.625" style="32" customWidth="1"/>
    <col min="8" max="8" width="3.625" style="32" customWidth="1"/>
    <col min="9" max="9" width="3.625" style="30" customWidth="1"/>
    <col min="10" max="16384" width="7.875" style="30" customWidth="1"/>
  </cols>
  <sheetData>
    <row r="1" spans="5:7" ht="12.75">
      <c r="E1" s="181"/>
      <c r="F1" s="224" t="s">
        <v>278</v>
      </c>
      <c r="G1" s="224"/>
    </row>
    <row r="2" spans="5:7" ht="12.75">
      <c r="E2" s="181"/>
      <c r="F2" s="224" t="s">
        <v>306</v>
      </c>
      <c r="G2" s="224"/>
    </row>
    <row r="3" spans="1:8" s="39" customFormat="1" ht="18">
      <c r="A3" s="239" t="s">
        <v>208</v>
      </c>
      <c r="B3" s="239"/>
      <c r="C3" s="239"/>
      <c r="D3" s="239"/>
      <c r="E3" s="239"/>
      <c r="F3" s="240"/>
      <c r="G3" s="240"/>
      <c r="H3" s="31"/>
    </row>
    <row r="4" spans="1:8" s="39" customFormat="1" ht="18">
      <c r="A4" s="225" t="s">
        <v>305</v>
      </c>
      <c r="B4" s="225"/>
      <c r="C4" s="225"/>
      <c r="D4" s="225"/>
      <c r="E4" s="225"/>
      <c r="F4" s="225"/>
      <c r="G4" s="225"/>
      <c r="H4" s="31"/>
    </row>
    <row r="5" spans="1:8" s="17" customFormat="1" ht="13.5" thickBot="1">
      <c r="A5" s="33"/>
      <c r="B5" s="33"/>
      <c r="C5" s="33"/>
      <c r="D5" s="33"/>
      <c r="E5" s="33"/>
      <c r="F5" s="34"/>
      <c r="G5" s="34"/>
      <c r="H5" s="34"/>
    </row>
    <row r="6" spans="1:7" s="48" customFormat="1" ht="33" thickBot="1" thickTop="1">
      <c r="A6" s="123" t="s">
        <v>0</v>
      </c>
      <c r="B6" s="110" t="s">
        <v>1</v>
      </c>
      <c r="C6" s="117" t="s">
        <v>2</v>
      </c>
      <c r="D6" s="117" t="s">
        <v>3</v>
      </c>
      <c r="E6" s="87" t="s">
        <v>15</v>
      </c>
      <c r="F6" s="87" t="s">
        <v>281</v>
      </c>
      <c r="G6" s="88" t="s">
        <v>282</v>
      </c>
    </row>
    <row r="7" spans="1:7" s="6" customFormat="1" ht="13.5" thickTop="1">
      <c r="A7" s="3">
        <v>750</v>
      </c>
      <c r="B7" s="4"/>
      <c r="C7" s="5"/>
      <c r="D7" s="4" t="s">
        <v>17</v>
      </c>
      <c r="E7" s="143">
        <f>SUM(E9)</f>
        <v>18550</v>
      </c>
      <c r="F7" s="143">
        <f>SUM(F9)</f>
        <v>18550</v>
      </c>
      <c r="G7" s="186">
        <f>SUM(F7/E7)</f>
        <v>1</v>
      </c>
    </row>
    <row r="8" spans="1:7" s="6" customFormat="1" ht="12.75">
      <c r="A8" s="15"/>
      <c r="B8" s="16"/>
      <c r="C8" s="22"/>
      <c r="D8" s="19"/>
      <c r="E8" s="142"/>
      <c r="F8" s="142"/>
      <c r="G8" s="185"/>
    </row>
    <row r="9" spans="1:7" s="6" customFormat="1" ht="25.5">
      <c r="A9" s="7"/>
      <c r="B9" s="8">
        <v>75023</v>
      </c>
      <c r="C9" s="9"/>
      <c r="D9" s="21" t="s">
        <v>225</v>
      </c>
      <c r="E9" s="141">
        <f>SUM(E10:E11)</f>
        <v>18550</v>
      </c>
      <c r="F9" s="141">
        <f>SUM(F10:F11)</f>
        <v>18550</v>
      </c>
      <c r="G9" s="184">
        <f aca="true" t="shared" si="0" ref="G9:G32">SUM(F9/E9)</f>
        <v>1</v>
      </c>
    </row>
    <row r="10" spans="1:7" s="6" customFormat="1" ht="12.75">
      <c r="A10" s="7"/>
      <c r="B10" s="8"/>
      <c r="C10" s="75" t="s">
        <v>112</v>
      </c>
      <c r="D10" s="57" t="s">
        <v>37</v>
      </c>
      <c r="E10" s="142">
        <v>1250</v>
      </c>
      <c r="F10" s="142">
        <v>1250</v>
      </c>
      <c r="G10" s="185">
        <f t="shared" si="0"/>
        <v>1</v>
      </c>
    </row>
    <row r="11" spans="1:7" s="6" customFormat="1" ht="12.75">
      <c r="A11" s="15"/>
      <c r="B11" s="16"/>
      <c r="C11" s="77">
        <v>4300</v>
      </c>
      <c r="D11" s="61" t="s">
        <v>40</v>
      </c>
      <c r="E11" s="142">
        <v>17300</v>
      </c>
      <c r="F11" s="142">
        <v>17300</v>
      </c>
      <c r="G11" s="185">
        <f t="shared" si="0"/>
        <v>1</v>
      </c>
    </row>
    <row r="12" spans="1:7" s="6" customFormat="1" ht="12.75">
      <c r="A12" s="15"/>
      <c r="B12" s="16"/>
      <c r="C12" s="22"/>
      <c r="D12" s="19"/>
      <c r="E12" s="142"/>
      <c r="F12" s="142"/>
      <c r="G12" s="185"/>
    </row>
    <row r="13" spans="1:7" s="81" customFormat="1" ht="12.75">
      <c r="A13" s="3">
        <v>801</v>
      </c>
      <c r="B13" s="4"/>
      <c r="C13" s="5"/>
      <c r="D13" s="4" t="s">
        <v>22</v>
      </c>
      <c r="E13" s="143">
        <f>SUM(E15)</f>
        <v>20467</v>
      </c>
      <c r="F13" s="143">
        <f>SUM(F15)</f>
        <v>20467</v>
      </c>
      <c r="G13" s="186">
        <f t="shared" si="0"/>
        <v>1</v>
      </c>
    </row>
    <row r="14" spans="1:7" s="81" customFormat="1" ht="12.75">
      <c r="A14" s="15"/>
      <c r="B14" s="16"/>
      <c r="C14" s="22"/>
      <c r="D14" s="19"/>
      <c r="E14" s="142"/>
      <c r="F14" s="142"/>
      <c r="G14" s="185"/>
    </row>
    <row r="15" spans="1:7" s="81" customFormat="1" ht="12.75">
      <c r="A15" s="7"/>
      <c r="B15" s="8">
        <v>80195</v>
      </c>
      <c r="C15" s="9"/>
      <c r="D15" s="21" t="s">
        <v>42</v>
      </c>
      <c r="E15" s="141">
        <f>SUM(E16:E17)</f>
        <v>20467</v>
      </c>
      <c r="F15" s="141">
        <f>SUM(F16:F17)</f>
        <v>20467</v>
      </c>
      <c r="G15" s="184">
        <f t="shared" si="0"/>
        <v>1</v>
      </c>
    </row>
    <row r="16" spans="1:7" s="36" customFormat="1" ht="12.75">
      <c r="A16" s="15"/>
      <c r="B16" s="16"/>
      <c r="C16" s="22" t="s">
        <v>108</v>
      </c>
      <c r="D16" s="19" t="s">
        <v>5</v>
      </c>
      <c r="E16" s="142">
        <v>468</v>
      </c>
      <c r="F16" s="142">
        <v>468</v>
      </c>
      <c r="G16" s="185">
        <f t="shared" si="0"/>
        <v>1</v>
      </c>
    </row>
    <row r="17" spans="1:7" s="81" customFormat="1" ht="25.5">
      <c r="A17" s="15"/>
      <c r="B17" s="16"/>
      <c r="C17" s="75" t="s">
        <v>116</v>
      </c>
      <c r="D17" s="57" t="s">
        <v>12</v>
      </c>
      <c r="E17" s="142">
        <v>19999</v>
      </c>
      <c r="F17" s="142">
        <v>19999</v>
      </c>
      <c r="G17" s="185">
        <f t="shared" si="0"/>
        <v>1</v>
      </c>
    </row>
    <row r="18" spans="1:7" s="81" customFormat="1" ht="12.75">
      <c r="A18" s="15"/>
      <c r="B18" s="16"/>
      <c r="C18" s="75"/>
      <c r="D18" s="57"/>
      <c r="E18" s="142"/>
      <c r="F18" s="142"/>
      <c r="G18" s="185"/>
    </row>
    <row r="19" spans="1:7" s="81" customFormat="1" ht="12.75">
      <c r="A19" s="3">
        <v>853</v>
      </c>
      <c r="B19" s="4"/>
      <c r="C19" s="5"/>
      <c r="D19" s="4" t="s">
        <v>23</v>
      </c>
      <c r="E19" s="143">
        <f>SUM(E21,E24)</f>
        <v>2147637</v>
      </c>
      <c r="F19" s="143">
        <f>SUM(F21,F24)</f>
        <v>2147637</v>
      </c>
      <c r="G19" s="186">
        <f t="shared" si="0"/>
        <v>1</v>
      </c>
    </row>
    <row r="20" spans="1:7" s="81" customFormat="1" ht="12.75">
      <c r="A20" s="15"/>
      <c r="B20" s="16"/>
      <c r="C20" s="22"/>
      <c r="D20" s="19"/>
      <c r="E20" s="142"/>
      <c r="F20" s="142"/>
      <c r="G20" s="185"/>
    </row>
    <row r="21" spans="1:7" s="81" customFormat="1" ht="12.75">
      <c r="A21" s="15"/>
      <c r="B21" s="8">
        <v>85315</v>
      </c>
      <c r="C21" s="9"/>
      <c r="D21" s="21" t="s">
        <v>96</v>
      </c>
      <c r="E21" s="141">
        <f>SUM(E22:E22)</f>
        <v>2024237</v>
      </c>
      <c r="F21" s="141">
        <f>SUM(F22:F22)</f>
        <v>2024237</v>
      </c>
      <c r="G21" s="184">
        <f t="shared" si="0"/>
        <v>1</v>
      </c>
    </row>
    <row r="22" spans="1:7" s="81" customFormat="1" ht="12.75">
      <c r="A22" s="15"/>
      <c r="B22" s="16"/>
      <c r="C22" s="75" t="s">
        <v>152</v>
      </c>
      <c r="D22" s="57" t="s">
        <v>153</v>
      </c>
      <c r="E22" s="142">
        <v>2024237</v>
      </c>
      <c r="F22" s="142">
        <v>2024237</v>
      </c>
      <c r="G22" s="185">
        <f t="shared" si="0"/>
        <v>1</v>
      </c>
    </row>
    <row r="23" spans="1:7" s="81" customFormat="1" ht="12.75">
      <c r="A23" s="15"/>
      <c r="B23" s="16"/>
      <c r="C23" s="22"/>
      <c r="D23" s="19"/>
      <c r="E23" s="142"/>
      <c r="F23" s="142"/>
      <c r="G23" s="185"/>
    </row>
    <row r="24" spans="1:7" s="81" customFormat="1" ht="12.75">
      <c r="A24" s="15"/>
      <c r="B24" s="8">
        <v>85395</v>
      </c>
      <c r="C24" s="9"/>
      <c r="D24" s="21" t="s">
        <v>42</v>
      </c>
      <c r="E24" s="141">
        <f>SUM(E25:E25)</f>
        <v>123400</v>
      </c>
      <c r="F24" s="141">
        <f>SUM(F25:F25)</f>
        <v>123400</v>
      </c>
      <c r="G24" s="184">
        <f t="shared" si="0"/>
        <v>1</v>
      </c>
    </row>
    <row r="25" spans="1:7" s="81" customFormat="1" ht="12.75">
      <c r="A25" s="15"/>
      <c r="B25" s="16"/>
      <c r="C25" s="75" t="s">
        <v>152</v>
      </c>
      <c r="D25" s="57" t="s">
        <v>153</v>
      </c>
      <c r="E25" s="142">
        <v>123400</v>
      </c>
      <c r="F25" s="142">
        <v>123400</v>
      </c>
      <c r="G25" s="185">
        <f t="shared" si="0"/>
        <v>1</v>
      </c>
    </row>
    <row r="26" spans="1:7" s="81" customFormat="1" ht="12.75">
      <c r="A26" s="7"/>
      <c r="B26" s="8"/>
      <c r="C26" s="22"/>
      <c r="D26" s="19"/>
      <c r="E26" s="141"/>
      <c r="F26" s="141"/>
      <c r="G26" s="184"/>
    </row>
    <row r="27" spans="1:7" s="81" customFormat="1" ht="25.5">
      <c r="A27" s="53" t="s">
        <v>99</v>
      </c>
      <c r="B27" s="54"/>
      <c r="C27" s="74"/>
      <c r="D27" s="54" t="s">
        <v>33</v>
      </c>
      <c r="E27" s="143">
        <f>SUM(E29)</f>
        <v>4324</v>
      </c>
      <c r="F27" s="143">
        <f>SUM(F29)</f>
        <v>4324</v>
      </c>
      <c r="G27" s="186">
        <f t="shared" si="0"/>
        <v>1</v>
      </c>
    </row>
    <row r="28" spans="1:7" s="81" customFormat="1" ht="12.75">
      <c r="A28" s="7"/>
      <c r="B28" s="8"/>
      <c r="C28" s="9"/>
      <c r="D28" s="8"/>
      <c r="E28" s="141"/>
      <c r="F28" s="141"/>
      <c r="G28" s="184"/>
    </row>
    <row r="29" spans="1:7" s="81" customFormat="1" ht="12.75">
      <c r="A29" s="7"/>
      <c r="B29" s="8">
        <v>85495</v>
      </c>
      <c r="C29" s="9"/>
      <c r="D29" s="21" t="s">
        <v>42</v>
      </c>
      <c r="E29" s="141">
        <f>SUM(E30:E30)</f>
        <v>4324</v>
      </c>
      <c r="F29" s="141">
        <f>SUM(F30:F30)</f>
        <v>4324</v>
      </c>
      <c r="G29" s="184">
        <f t="shared" si="0"/>
        <v>1</v>
      </c>
    </row>
    <row r="30" spans="1:7" s="81" customFormat="1" ht="25.5">
      <c r="A30" s="15"/>
      <c r="B30" s="16"/>
      <c r="C30" s="75" t="s">
        <v>116</v>
      </c>
      <c r="D30" s="57" t="s">
        <v>12</v>
      </c>
      <c r="E30" s="142">
        <v>4324</v>
      </c>
      <c r="F30" s="142">
        <v>4324</v>
      </c>
      <c r="G30" s="185">
        <f t="shared" si="0"/>
        <v>1</v>
      </c>
    </row>
    <row r="31" spans="1:7" s="81" customFormat="1" ht="13.5" thickBot="1">
      <c r="A31" s="7"/>
      <c r="B31" s="8"/>
      <c r="C31" s="9"/>
      <c r="D31" s="8"/>
      <c r="E31" s="141"/>
      <c r="F31" s="141"/>
      <c r="G31" s="184"/>
    </row>
    <row r="32" spans="1:7" s="81" customFormat="1" ht="16.5" thickBot="1" thickTop="1">
      <c r="A32" s="236" t="s">
        <v>14</v>
      </c>
      <c r="B32" s="237"/>
      <c r="C32" s="237"/>
      <c r="D32" s="238"/>
      <c r="E32" s="183">
        <f>SUM(E7,E13,E19,E27)</f>
        <v>2190978</v>
      </c>
      <c r="F32" s="183">
        <f>SUM(F7,F13,F19,F27)</f>
        <v>2190978</v>
      </c>
      <c r="G32" s="189">
        <f t="shared" si="0"/>
        <v>1</v>
      </c>
    </row>
    <row r="33" spans="2:3" s="81" customFormat="1" ht="13.5" thickTop="1">
      <c r="B33" s="82"/>
      <c r="C33" s="83"/>
    </row>
    <row r="34" spans="1:5" s="81" customFormat="1" ht="12.75">
      <c r="A34" s="30"/>
      <c r="B34" s="31"/>
      <c r="C34" s="39"/>
      <c r="D34" s="30"/>
      <c r="E34" s="30"/>
    </row>
    <row r="35" spans="1:5" s="81" customFormat="1" ht="12.75">
      <c r="A35" s="30"/>
      <c r="B35" s="31"/>
      <c r="C35" s="39"/>
      <c r="D35" s="30"/>
      <c r="E35" s="30"/>
    </row>
    <row r="36" spans="1:5" s="81" customFormat="1" ht="12.75">
      <c r="A36" s="30"/>
      <c r="B36" s="31"/>
      <c r="C36" s="39"/>
      <c r="D36" s="30"/>
      <c r="E36" s="30"/>
    </row>
    <row r="37" spans="1:5" s="81" customFormat="1" ht="12.75">
      <c r="A37" s="30"/>
      <c r="B37" s="31"/>
      <c r="C37" s="39"/>
      <c r="D37" s="30"/>
      <c r="E37" s="30"/>
    </row>
    <row r="38" spans="1:5" s="81" customFormat="1" ht="12.75">
      <c r="A38" s="30"/>
      <c r="B38" s="31"/>
      <c r="C38" s="39"/>
      <c r="D38" s="30"/>
      <c r="E38" s="30"/>
    </row>
    <row r="39" spans="1:5" s="81" customFormat="1" ht="12.75">
      <c r="A39" s="30"/>
      <c r="B39" s="31"/>
      <c r="C39" s="39"/>
      <c r="D39" s="30"/>
      <c r="E39" s="30"/>
    </row>
    <row r="40" spans="1:5" s="81" customFormat="1" ht="12.75">
      <c r="A40" s="30"/>
      <c r="B40" s="31"/>
      <c r="C40" s="39"/>
      <c r="D40" s="30"/>
      <c r="E40" s="30"/>
    </row>
    <row r="41" spans="1:5" s="81" customFormat="1" ht="12.75">
      <c r="A41" s="30"/>
      <c r="B41" s="31"/>
      <c r="C41" s="39"/>
      <c r="D41" s="30"/>
      <c r="E41" s="30"/>
    </row>
    <row r="42" spans="1:5" s="81" customFormat="1" ht="12.75">
      <c r="A42" s="30"/>
      <c r="B42" s="31"/>
      <c r="C42" s="39"/>
      <c r="D42" s="30"/>
      <c r="E42" s="30"/>
    </row>
    <row r="43" spans="1:5" s="81" customFormat="1" ht="12.75">
      <c r="A43" s="30"/>
      <c r="B43" s="31"/>
      <c r="C43" s="39"/>
      <c r="D43" s="30"/>
      <c r="E43" s="30"/>
    </row>
    <row r="44" spans="1:5" s="81" customFormat="1" ht="12.75">
      <c r="A44" s="30"/>
      <c r="B44" s="31"/>
      <c r="C44" s="39"/>
      <c r="D44" s="30"/>
      <c r="E44" s="30"/>
    </row>
    <row r="45" spans="1:5" s="81" customFormat="1" ht="12.75">
      <c r="A45" s="30"/>
      <c r="B45" s="31"/>
      <c r="C45" s="39"/>
      <c r="D45" s="30"/>
      <c r="E45" s="30"/>
    </row>
    <row r="46" spans="1:5" s="81" customFormat="1" ht="12.75">
      <c r="A46" s="30"/>
      <c r="B46" s="31"/>
      <c r="C46" s="39"/>
      <c r="D46" s="30"/>
      <c r="E46" s="30"/>
    </row>
    <row r="47" spans="1:5" s="81" customFormat="1" ht="12.75">
      <c r="A47" s="30"/>
      <c r="B47" s="31"/>
      <c r="C47" s="39"/>
      <c r="D47" s="30"/>
      <c r="E47" s="30"/>
    </row>
    <row r="48" spans="1:5" s="81" customFormat="1" ht="12.75">
      <c r="A48" s="30"/>
      <c r="B48" s="31"/>
      <c r="C48" s="39"/>
      <c r="D48" s="30"/>
      <c r="E48" s="30"/>
    </row>
    <row r="49" spans="1:5" s="81" customFormat="1" ht="12.75">
      <c r="A49" s="30"/>
      <c r="B49" s="31"/>
      <c r="C49" s="39"/>
      <c r="D49" s="30"/>
      <c r="E49" s="30"/>
    </row>
    <row r="50" spans="1:5" s="81" customFormat="1" ht="12.75">
      <c r="A50" s="30"/>
      <c r="B50" s="31"/>
      <c r="C50" s="39"/>
      <c r="D50" s="30"/>
      <c r="E50" s="30"/>
    </row>
    <row r="51" spans="1:5" s="81" customFormat="1" ht="12.75">
      <c r="A51" s="30"/>
      <c r="B51" s="31"/>
      <c r="C51" s="39"/>
      <c r="D51" s="30"/>
      <c r="E51" s="30"/>
    </row>
    <row r="52" spans="1:5" s="81" customFormat="1" ht="12.75">
      <c r="A52" s="30"/>
      <c r="B52" s="31"/>
      <c r="C52" s="39"/>
      <c r="D52" s="30"/>
      <c r="E52" s="30"/>
    </row>
    <row r="53" spans="1:5" s="81" customFormat="1" ht="12.75">
      <c r="A53" s="30"/>
      <c r="B53" s="31"/>
      <c r="C53" s="39"/>
      <c r="D53" s="30"/>
      <c r="E53" s="30"/>
    </row>
    <row r="54" spans="1:5" s="81" customFormat="1" ht="12.75">
      <c r="A54" s="30"/>
      <c r="B54" s="31"/>
      <c r="C54" s="39"/>
      <c r="D54" s="30"/>
      <c r="E54" s="30"/>
    </row>
    <row r="55" spans="1:5" s="81" customFormat="1" ht="12.75">
      <c r="A55" s="30"/>
      <c r="B55" s="31"/>
      <c r="C55" s="39"/>
      <c r="D55" s="30"/>
      <c r="E55" s="30"/>
    </row>
    <row r="56" spans="1:5" s="81" customFormat="1" ht="12.75">
      <c r="A56" s="30"/>
      <c r="B56" s="31"/>
      <c r="C56" s="39"/>
      <c r="D56" s="30"/>
      <c r="E56" s="30"/>
    </row>
    <row r="57" spans="1:5" s="81" customFormat="1" ht="12.75">
      <c r="A57" s="30"/>
      <c r="B57" s="31"/>
      <c r="C57" s="39"/>
      <c r="D57" s="30"/>
      <c r="E57" s="30"/>
    </row>
    <row r="58" spans="1:5" s="81" customFormat="1" ht="12.75">
      <c r="A58" s="30"/>
      <c r="B58" s="31"/>
      <c r="C58" s="39"/>
      <c r="D58" s="30"/>
      <c r="E58" s="30"/>
    </row>
    <row r="59" spans="1:5" s="81" customFormat="1" ht="12.75">
      <c r="A59" s="30"/>
      <c r="B59" s="31"/>
      <c r="C59" s="39"/>
      <c r="D59" s="30"/>
      <c r="E59" s="30"/>
    </row>
    <row r="60" spans="1:5" s="81" customFormat="1" ht="12.75">
      <c r="A60" s="30"/>
      <c r="B60" s="31"/>
      <c r="C60" s="39"/>
      <c r="D60" s="30"/>
      <c r="E60" s="30"/>
    </row>
    <row r="61" spans="1:5" s="81" customFormat="1" ht="12.75">
      <c r="A61" s="30"/>
      <c r="B61" s="31"/>
      <c r="C61" s="39"/>
      <c r="D61" s="30"/>
      <c r="E61" s="30"/>
    </row>
    <row r="62" spans="1:5" s="35" customFormat="1" ht="12.75">
      <c r="A62" s="30"/>
      <c r="B62" s="31"/>
      <c r="C62" s="39"/>
      <c r="D62" s="30"/>
      <c r="E62" s="30"/>
    </row>
    <row r="63" spans="1:5" s="36" customFormat="1" ht="12.75">
      <c r="A63" s="30"/>
      <c r="B63" s="31"/>
      <c r="C63" s="39"/>
      <c r="D63" s="30"/>
      <c r="E63" s="30"/>
    </row>
    <row r="64" spans="1:5" s="36" customFormat="1" ht="12.75">
      <c r="A64" s="30"/>
      <c r="B64" s="31"/>
      <c r="C64" s="39"/>
      <c r="D64" s="30"/>
      <c r="E64" s="30"/>
    </row>
    <row r="65" spans="1:5" s="36" customFormat="1" ht="12.75">
      <c r="A65" s="30"/>
      <c r="B65" s="31"/>
      <c r="C65" s="39"/>
      <c r="D65" s="30"/>
      <c r="E65" s="30"/>
    </row>
    <row r="66" spans="1:5" s="36" customFormat="1" ht="12.75">
      <c r="A66" s="30"/>
      <c r="B66" s="31"/>
      <c r="C66" s="39"/>
      <c r="D66" s="30"/>
      <c r="E66" s="30"/>
    </row>
    <row r="67" spans="1:5" s="36" customFormat="1" ht="12.75">
      <c r="A67" s="30"/>
      <c r="B67" s="31"/>
      <c r="C67" s="39"/>
      <c r="D67" s="30"/>
      <c r="E67" s="30"/>
    </row>
    <row r="68" spans="1:5" s="36" customFormat="1" ht="12.75">
      <c r="A68" s="30"/>
      <c r="B68" s="31"/>
      <c r="C68" s="39"/>
      <c r="D68" s="30"/>
      <c r="E68" s="30"/>
    </row>
    <row r="69" spans="1:5" s="36" customFormat="1" ht="12.75">
      <c r="A69" s="30"/>
      <c r="B69" s="31"/>
      <c r="C69" s="39"/>
      <c r="D69" s="30"/>
      <c r="E69" s="30"/>
    </row>
    <row r="70" spans="1:5" s="36" customFormat="1" ht="12.75">
      <c r="A70" s="30"/>
      <c r="B70" s="31"/>
      <c r="C70" s="39"/>
      <c r="D70" s="30"/>
      <c r="E70" s="30"/>
    </row>
    <row r="71" spans="1:5" s="36" customFormat="1" ht="12.75">
      <c r="A71" s="30"/>
      <c r="B71" s="31"/>
      <c r="C71" s="39"/>
      <c r="D71" s="30"/>
      <c r="E71" s="30"/>
    </row>
    <row r="72" spans="1:5" s="36" customFormat="1" ht="12.75">
      <c r="A72" s="30"/>
      <c r="B72" s="31"/>
      <c r="C72" s="39"/>
      <c r="D72" s="30"/>
      <c r="E72" s="30"/>
    </row>
    <row r="73" spans="1:5" s="36" customFormat="1" ht="12.75">
      <c r="A73" s="30"/>
      <c r="B73" s="31"/>
      <c r="C73" s="39"/>
      <c r="D73" s="30"/>
      <c r="E73" s="30"/>
    </row>
    <row r="74" spans="1:5" s="36" customFormat="1" ht="12.75">
      <c r="A74" s="30"/>
      <c r="B74" s="31"/>
      <c r="C74" s="39"/>
      <c r="D74" s="30"/>
      <c r="E74" s="30"/>
    </row>
    <row r="75" spans="1:5" s="36" customFormat="1" ht="12.75">
      <c r="A75" s="30"/>
      <c r="B75" s="31"/>
      <c r="C75" s="39"/>
      <c r="D75" s="30"/>
      <c r="E75" s="30"/>
    </row>
    <row r="76" spans="1:5" s="36" customFormat="1" ht="12.75">
      <c r="A76" s="30"/>
      <c r="B76" s="31"/>
      <c r="C76" s="39"/>
      <c r="D76" s="30"/>
      <c r="E76" s="30"/>
    </row>
    <row r="77" spans="1:5" s="36" customFormat="1" ht="12.75">
      <c r="A77" s="30"/>
      <c r="B77" s="31"/>
      <c r="C77" s="39"/>
      <c r="D77" s="30"/>
      <c r="E77" s="30"/>
    </row>
    <row r="78" spans="1:5" s="36" customFormat="1" ht="12.75">
      <c r="A78" s="30"/>
      <c r="B78" s="31"/>
      <c r="C78" s="39"/>
      <c r="D78" s="30"/>
      <c r="E78" s="30"/>
    </row>
    <row r="79" spans="1:5" s="36" customFormat="1" ht="12.75">
      <c r="A79" s="30"/>
      <c r="B79" s="31"/>
      <c r="C79" s="39"/>
      <c r="D79" s="30"/>
      <c r="E79" s="30"/>
    </row>
    <row r="80" spans="1:5" s="36" customFormat="1" ht="12.75">
      <c r="A80" s="30"/>
      <c r="B80" s="31"/>
      <c r="C80" s="39"/>
      <c r="D80" s="30"/>
      <c r="E80" s="30"/>
    </row>
    <row r="81" spans="1:5" s="36" customFormat="1" ht="12.75">
      <c r="A81" s="30"/>
      <c r="B81" s="31"/>
      <c r="C81" s="39"/>
      <c r="D81" s="30"/>
      <c r="E81" s="30"/>
    </row>
    <row r="82" spans="1:5" s="36" customFormat="1" ht="12.75">
      <c r="A82" s="30"/>
      <c r="B82" s="31"/>
      <c r="C82" s="39"/>
      <c r="D82" s="30"/>
      <c r="E82" s="30"/>
    </row>
    <row r="83" spans="1:5" s="36" customFormat="1" ht="12.75">
      <c r="A83" s="30"/>
      <c r="B83" s="31"/>
      <c r="C83" s="39"/>
      <c r="D83" s="30"/>
      <c r="E83" s="30"/>
    </row>
    <row r="84" spans="1:5" s="36" customFormat="1" ht="12.75">
      <c r="A84" s="30"/>
      <c r="B84" s="31"/>
      <c r="C84" s="39"/>
      <c r="D84" s="30"/>
      <c r="E84" s="30"/>
    </row>
    <row r="85" spans="1:5" s="36" customFormat="1" ht="12.75">
      <c r="A85" s="30"/>
      <c r="B85" s="31"/>
      <c r="C85" s="39"/>
      <c r="D85" s="30"/>
      <c r="E85" s="30"/>
    </row>
    <row r="86" spans="1:5" s="36" customFormat="1" ht="12.75">
      <c r="A86" s="30"/>
      <c r="B86" s="31"/>
      <c r="C86" s="39"/>
      <c r="D86" s="30"/>
      <c r="E86" s="30"/>
    </row>
    <row r="87" spans="1:5" s="36" customFormat="1" ht="12.75">
      <c r="A87" s="30"/>
      <c r="B87" s="31"/>
      <c r="C87" s="39"/>
      <c r="D87" s="30"/>
      <c r="E87" s="30"/>
    </row>
    <row r="88" spans="1:5" s="36" customFormat="1" ht="12.75">
      <c r="A88" s="30"/>
      <c r="B88" s="31"/>
      <c r="C88" s="39"/>
      <c r="D88" s="30"/>
      <c r="E88" s="30"/>
    </row>
    <row r="89" spans="1:5" s="36" customFormat="1" ht="12.75">
      <c r="A89" s="30"/>
      <c r="B89" s="31"/>
      <c r="C89" s="39"/>
      <c r="D89" s="30"/>
      <c r="E89" s="30"/>
    </row>
    <row r="90" spans="1:5" s="36" customFormat="1" ht="12.75">
      <c r="A90" s="30"/>
      <c r="B90" s="31"/>
      <c r="C90" s="39"/>
      <c r="D90" s="30"/>
      <c r="E90" s="30"/>
    </row>
    <row r="91" spans="1:5" s="36" customFormat="1" ht="12.75">
      <c r="A91" s="30"/>
      <c r="B91" s="31"/>
      <c r="C91" s="39"/>
      <c r="D91" s="30"/>
      <c r="E91" s="30"/>
    </row>
    <row r="92" spans="1:5" s="36" customFormat="1" ht="12.75">
      <c r="A92" s="30"/>
      <c r="B92" s="31"/>
      <c r="C92" s="39"/>
      <c r="D92" s="30"/>
      <c r="E92" s="30"/>
    </row>
    <row r="93" spans="1:5" s="36" customFormat="1" ht="12.75">
      <c r="A93" s="30"/>
      <c r="B93" s="31"/>
      <c r="C93" s="39"/>
      <c r="D93" s="30"/>
      <c r="E93" s="30"/>
    </row>
    <row r="94" spans="1:5" s="36" customFormat="1" ht="12.75">
      <c r="A94" s="30"/>
      <c r="B94" s="31"/>
      <c r="C94" s="39"/>
      <c r="D94" s="30"/>
      <c r="E94" s="30"/>
    </row>
    <row r="95" spans="1:5" s="36" customFormat="1" ht="12.75">
      <c r="A95" s="30"/>
      <c r="B95" s="31"/>
      <c r="C95" s="39"/>
      <c r="D95" s="30"/>
      <c r="E95" s="30"/>
    </row>
    <row r="96" spans="1:5" s="36" customFormat="1" ht="12.75">
      <c r="A96" s="30"/>
      <c r="B96" s="31"/>
      <c r="C96" s="39"/>
      <c r="D96" s="30"/>
      <c r="E96" s="30"/>
    </row>
    <row r="97" spans="1:5" s="36" customFormat="1" ht="12.75">
      <c r="A97" s="30"/>
      <c r="B97" s="31"/>
      <c r="C97" s="39"/>
      <c r="D97" s="30"/>
      <c r="E97" s="30"/>
    </row>
    <row r="98" spans="1:5" s="36" customFormat="1" ht="12.75">
      <c r="A98" s="30"/>
      <c r="B98" s="31"/>
      <c r="C98" s="39"/>
      <c r="D98" s="30"/>
      <c r="E98" s="30"/>
    </row>
    <row r="99" spans="1:5" s="36" customFormat="1" ht="12.75">
      <c r="A99" s="30"/>
      <c r="B99" s="31"/>
      <c r="C99" s="39"/>
      <c r="D99" s="30"/>
      <c r="E99" s="30"/>
    </row>
    <row r="100" spans="1:5" s="36" customFormat="1" ht="12.75">
      <c r="A100" s="30"/>
      <c r="B100" s="31"/>
      <c r="C100" s="39"/>
      <c r="D100" s="30"/>
      <c r="E100" s="30"/>
    </row>
    <row r="101" spans="1:5" s="36" customFormat="1" ht="12.75">
      <c r="A101" s="30"/>
      <c r="B101" s="31"/>
      <c r="C101" s="39"/>
      <c r="D101" s="30"/>
      <c r="E101" s="30"/>
    </row>
    <row r="102" spans="1:5" s="81" customFormat="1" ht="12.75">
      <c r="A102" s="30"/>
      <c r="B102" s="31"/>
      <c r="C102" s="39"/>
      <c r="D102" s="30"/>
      <c r="E102" s="30"/>
    </row>
    <row r="103" spans="1:5" s="81" customFormat="1" ht="12.75">
      <c r="A103" s="30"/>
      <c r="B103" s="31"/>
      <c r="C103" s="39"/>
      <c r="D103" s="30"/>
      <c r="E103" s="30"/>
    </row>
    <row r="104" spans="1:5" s="81" customFormat="1" ht="12.75">
      <c r="A104" s="30"/>
      <c r="B104" s="31"/>
      <c r="C104" s="39"/>
      <c r="D104" s="30"/>
      <c r="E104" s="30"/>
    </row>
    <row r="105" spans="1:5" s="81" customFormat="1" ht="12.75">
      <c r="A105" s="30"/>
      <c r="B105" s="31"/>
      <c r="C105" s="39"/>
      <c r="D105" s="30"/>
      <c r="E105" s="30"/>
    </row>
    <row r="106" spans="1:5" s="81" customFormat="1" ht="12.75">
      <c r="A106" s="30"/>
      <c r="B106" s="31"/>
      <c r="C106" s="39"/>
      <c r="D106" s="30"/>
      <c r="E106" s="30"/>
    </row>
    <row r="107" spans="1:5" s="81" customFormat="1" ht="12.75">
      <c r="A107" s="30"/>
      <c r="B107" s="31"/>
      <c r="C107" s="39"/>
      <c r="D107" s="30"/>
      <c r="E107" s="30"/>
    </row>
    <row r="108" spans="1:5" s="81" customFormat="1" ht="12.75">
      <c r="A108" s="30"/>
      <c r="B108" s="31"/>
      <c r="C108" s="39"/>
      <c r="D108" s="30"/>
      <c r="E108" s="30"/>
    </row>
    <row r="109" spans="1:5" s="81" customFormat="1" ht="12.75">
      <c r="A109" s="30"/>
      <c r="B109" s="31"/>
      <c r="C109" s="39"/>
      <c r="D109" s="30"/>
      <c r="E109" s="30"/>
    </row>
    <row r="110" spans="1:5" s="81" customFormat="1" ht="12.75">
      <c r="A110" s="30"/>
      <c r="B110" s="31"/>
      <c r="C110" s="39"/>
      <c r="D110" s="30"/>
      <c r="E110" s="30"/>
    </row>
    <row r="111" spans="1:5" s="81" customFormat="1" ht="12.75">
      <c r="A111" s="30"/>
      <c r="B111" s="31"/>
      <c r="C111" s="39"/>
      <c r="D111" s="30"/>
      <c r="E111" s="30"/>
    </row>
    <row r="112" spans="1:5" s="81" customFormat="1" ht="12.75">
      <c r="A112" s="30"/>
      <c r="B112" s="31"/>
      <c r="C112" s="39"/>
      <c r="D112" s="30"/>
      <c r="E112" s="30"/>
    </row>
    <row r="113" spans="1:5" s="81" customFormat="1" ht="12.75">
      <c r="A113" s="30"/>
      <c r="B113" s="31"/>
      <c r="C113" s="39"/>
      <c r="D113" s="30"/>
      <c r="E113" s="30"/>
    </row>
    <row r="114" spans="1:5" s="81" customFormat="1" ht="12.75">
      <c r="A114" s="30"/>
      <c r="B114" s="31"/>
      <c r="C114" s="39"/>
      <c r="D114" s="30"/>
      <c r="E114" s="30"/>
    </row>
    <row r="115" spans="1:5" s="81" customFormat="1" ht="12.75">
      <c r="A115" s="30"/>
      <c r="B115" s="31"/>
      <c r="C115" s="39"/>
      <c r="D115" s="30"/>
      <c r="E115" s="30"/>
    </row>
    <row r="116" spans="1:5" s="81" customFormat="1" ht="12.75">
      <c r="A116" s="30"/>
      <c r="B116" s="31"/>
      <c r="C116" s="39"/>
      <c r="D116" s="30"/>
      <c r="E116" s="30"/>
    </row>
    <row r="117" spans="1:5" s="81" customFormat="1" ht="12.75">
      <c r="A117" s="30"/>
      <c r="B117" s="31"/>
      <c r="C117" s="39"/>
      <c r="D117" s="30"/>
      <c r="E117" s="30"/>
    </row>
    <row r="118" spans="1:5" s="81" customFormat="1" ht="12.75">
      <c r="A118" s="30"/>
      <c r="B118" s="31"/>
      <c r="C118" s="39"/>
      <c r="D118" s="30"/>
      <c r="E118" s="30"/>
    </row>
    <row r="119" spans="1:5" s="81" customFormat="1" ht="12.75">
      <c r="A119" s="30"/>
      <c r="B119" s="31"/>
      <c r="C119" s="39"/>
      <c r="D119" s="30"/>
      <c r="E119" s="30"/>
    </row>
    <row r="120" spans="1:5" s="81" customFormat="1" ht="12.75">
      <c r="A120" s="30"/>
      <c r="B120" s="31"/>
      <c r="C120" s="39"/>
      <c r="D120" s="30"/>
      <c r="E120" s="30"/>
    </row>
    <row r="121" spans="1:5" s="81" customFormat="1" ht="12.75">
      <c r="A121" s="30"/>
      <c r="B121" s="31"/>
      <c r="C121" s="39"/>
      <c r="D121" s="30"/>
      <c r="E121" s="30"/>
    </row>
    <row r="122" spans="1:5" s="81" customFormat="1" ht="12.75">
      <c r="A122" s="30"/>
      <c r="B122" s="31"/>
      <c r="C122" s="39"/>
      <c r="D122" s="30"/>
      <c r="E122" s="30"/>
    </row>
    <row r="123" spans="1:5" s="81" customFormat="1" ht="12.75">
      <c r="A123" s="30"/>
      <c r="B123" s="31"/>
      <c r="C123" s="39"/>
      <c r="D123" s="30"/>
      <c r="E123" s="30"/>
    </row>
    <row r="124" spans="1:5" s="81" customFormat="1" ht="12.75">
      <c r="A124" s="30"/>
      <c r="B124" s="31"/>
      <c r="C124" s="39"/>
      <c r="D124" s="30"/>
      <c r="E124" s="30"/>
    </row>
    <row r="125" spans="1:5" s="81" customFormat="1" ht="12.75">
      <c r="A125" s="30"/>
      <c r="B125" s="31"/>
      <c r="C125" s="39"/>
      <c r="D125" s="30"/>
      <c r="E125" s="30"/>
    </row>
    <row r="126" spans="1:5" s="81" customFormat="1" ht="12.75">
      <c r="A126" s="30"/>
      <c r="B126" s="31"/>
      <c r="C126" s="39"/>
      <c r="D126" s="30"/>
      <c r="E126" s="30"/>
    </row>
    <row r="127" spans="1:5" s="81" customFormat="1" ht="12.75">
      <c r="A127" s="30"/>
      <c r="B127" s="31"/>
      <c r="C127" s="39"/>
      <c r="D127" s="30"/>
      <c r="E127" s="30"/>
    </row>
    <row r="128" spans="1:5" s="81" customFormat="1" ht="12.75">
      <c r="A128" s="30"/>
      <c r="B128" s="31"/>
      <c r="C128" s="39"/>
      <c r="D128" s="30"/>
      <c r="E128" s="30"/>
    </row>
    <row r="129" spans="1:5" s="81" customFormat="1" ht="12.75">
      <c r="A129" s="30"/>
      <c r="B129" s="31"/>
      <c r="C129" s="39"/>
      <c r="D129" s="30"/>
      <c r="E129" s="30"/>
    </row>
    <row r="130" spans="1:5" s="81" customFormat="1" ht="12.75">
      <c r="A130" s="30"/>
      <c r="B130" s="31"/>
      <c r="C130" s="39"/>
      <c r="D130" s="30"/>
      <c r="E130" s="30"/>
    </row>
    <row r="131" spans="1:5" s="81" customFormat="1" ht="12.75">
      <c r="A131" s="30"/>
      <c r="B131" s="31"/>
      <c r="C131" s="39"/>
      <c r="D131" s="30"/>
      <c r="E131" s="30"/>
    </row>
    <row r="132" spans="1:5" s="81" customFormat="1" ht="12.75">
      <c r="A132" s="30"/>
      <c r="B132" s="31"/>
      <c r="C132" s="39"/>
      <c r="D132" s="30"/>
      <c r="E132" s="30"/>
    </row>
    <row r="133" spans="1:5" s="81" customFormat="1" ht="12.75">
      <c r="A133" s="30"/>
      <c r="B133" s="31"/>
      <c r="C133" s="39"/>
      <c r="D133" s="30"/>
      <c r="E133" s="30"/>
    </row>
    <row r="134" spans="1:5" s="81" customFormat="1" ht="12.75">
      <c r="A134" s="30"/>
      <c r="B134" s="31"/>
      <c r="C134" s="39"/>
      <c r="D134" s="30"/>
      <c r="E134" s="30"/>
    </row>
    <row r="135" spans="1:5" s="81" customFormat="1" ht="12.75">
      <c r="A135" s="30"/>
      <c r="B135" s="31"/>
      <c r="C135" s="39"/>
      <c r="D135" s="30"/>
      <c r="E135" s="30"/>
    </row>
    <row r="136" spans="1:5" s="81" customFormat="1" ht="12.75">
      <c r="A136" s="30"/>
      <c r="B136" s="31"/>
      <c r="C136" s="39"/>
      <c r="D136" s="30"/>
      <c r="E136" s="30"/>
    </row>
    <row r="137" spans="1:5" s="81" customFormat="1" ht="12.75">
      <c r="A137" s="30"/>
      <c r="B137" s="31"/>
      <c r="C137" s="39"/>
      <c r="D137" s="30"/>
      <c r="E137" s="30"/>
    </row>
    <row r="138" spans="1:5" s="81" customFormat="1" ht="12.75">
      <c r="A138" s="30"/>
      <c r="B138" s="31"/>
      <c r="C138" s="39"/>
      <c r="D138" s="30"/>
      <c r="E138" s="30"/>
    </row>
    <row r="139" spans="1:5" s="81" customFormat="1" ht="12.75">
      <c r="A139" s="30"/>
      <c r="B139" s="31"/>
      <c r="C139" s="39"/>
      <c r="D139" s="30"/>
      <c r="E139" s="30"/>
    </row>
    <row r="140" spans="1:5" s="81" customFormat="1" ht="12.75">
      <c r="A140" s="30"/>
      <c r="B140" s="31"/>
      <c r="C140" s="39"/>
      <c r="D140" s="30"/>
      <c r="E140" s="30"/>
    </row>
    <row r="141" spans="1:5" s="81" customFormat="1" ht="12.75">
      <c r="A141" s="30"/>
      <c r="B141" s="31"/>
      <c r="C141" s="39"/>
      <c r="D141" s="30"/>
      <c r="E141" s="30"/>
    </row>
    <row r="142" spans="1:5" s="81" customFormat="1" ht="12.75">
      <c r="A142" s="30"/>
      <c r="B142" s="31"/>
      <c r="C142" s="39"/>
      <c r="D142" s="30"/>
      <c r="E142" s="30"/>
    </row>
    <row r="143" spans="1:5" s="81" customFormat="1" ht="12.75">
      <c r="A143" s="30"/>
      <c r="B143" s="31"/>
      <c r="C143" s="39"/>
      <c r="D143" s="30"/>
      <c r="E143" s="30"/>
    </row>
    <row r="144" spans="1:5" s="81" customFormat="1" ht="12.75">
      <c r="A144" s="30"/>
      <c r="B144" s="31"/>
      <c r="C144" s="39"/>
      <c r="D144" s="30"/>
      <c r="E144" s="30"/>
    </row>
    <row r="145" spans="1:5" s="81" customFormat="1" ht="12.75">
      <c r="A145" s="30"/>
      <c r="B145" s="31"/>
      <c r="C145" s="39"/>
      <c r="D145" s="30"/>
      <c r="E145" s="30"/>
    </row>
    <row r="146" spans="1:5" s="81" customFormat="1" ht="12.75">
      <c r="A146" s="30"/>
      <c r="B146" s="31"/>
      <c r="C146" s="39"/>
      <c r="D146" s="30"/>
      <c r="E146" s="30"/>
    </row>
    <row r="147" spans="1:5" s="81" customFormat="1" ht="12.75">
      <c r="A147" s="30"/>
      <c r="B147" s="31"/>
      <c r="C147" s="39"/>
      <c r="D147" s="30"/>
      <c r="E147" s="30"/>
    </row>
    <row r="148" spans="1:5" s="81" customFormat="1" ht="12.75">
      <c r="A148" s="30"/>
      <c r="B148" s="31"/>
      <c r="C148" s="39"/>
      <c r="D148" s="30"/>
      <c r="E148" s="30"/>
    </row>
    <row r="149" spans="1:5" s="81" customFormat="1" ht="12.75">
      <c r="A149" s="30"/>
      <c r="B149" s="31"/>
      <c r="C149" s="39"/>
      <c r="D149" s="30"/>
      <c r="E149" s="30"/>
    </row>
    <row r="150" spans="1:5" s="81" customFormat="1" ht="12.75">
      <c r="A150" s="30"/>
      <c r="B150" s="31"/>
      <c r="C150" s="39"/>
      <c r="D150" s="30"/>
      <c r="E150" s="30"/>
    </row>
    <row r="151" spans="1:5" s="81" customFormat="1" ht="12.75">
      <c r="A151" s="30"/>
      <c r="B151" s="31"/>
      <c r="C151" s="39"/>
      <c r="D151" s="30"/>
      <c r="E151" s="30"/>
    </row>
    <row r="152" spans="1:5" s="81" customFormat="1" ht="12.75">
      <c r="A152" s="30"/>
      <c r="B152" s="31"/>
      <c r="C152" s="39"/>
      <c r="D152" s="30"/>
      <c r="E152" s="30"/>
    </row>
    <row r="153" spans="1:5" s="81" customFormat="1" ht="12.75">
      <c r="A153" s="30"/>
      <c r="B153" s="31"/>
      <c r="C153" s="39"/>
      <c r="D153" s="30"/>
      <c r="E153" s="30"/>
    </row>
    <row r="154" spans="1:5" s="81" customFormat="1" ht="12.75">
      <c r="A154" s="30"/>
      <c r="B154" s="31"/>
      <c r="C154" s="39"/>
      <c r="D154" s="30"/>
      <c r="E154" s="30"/>
    </row>
    <row r="155" spans="1:5" s="81" customFormat="1" ht="12.75">
      <c r="A155" s="30"/>
      <c r="B155" s="31"/>
      <c r="C155" s="39"/>
      <c r="D155" s="30"/>
      <c r="E155" s="30"/>
    </row>
    <row r="156" spans="1:5" s="81" customFormat="1" ht="12.75">
      <c r="A156" s="30"/>
      <c r="B156" s="31"/>
      <c r="C156" s="39"/>
      <c r="D156" s="30"/>
      <c r="E156" s="30"/>
    </row>
    <row r="157" spans="1:5" s="81" customFormat="1" ht="12.75">
      <c r="A157" s="30"/>
      <c r="B157" s="31"/>
      <c r="C157" s="39"/>
      <c r="D157" s="30"/>
      <c r="E157" s="30"/>
    </row>
    <row r="158" spans="1:5" s="81" customFormat="1" ht="12.75">
      <c r="A158" s="30"/>
      <c r="B158" s="31"/>
      <c r="C158" s="39"/>
      <c r="D158" s="30"/>
      <c r="E158" s="30"/>
    </row>
    <row r="159" spans="1:5" s="81" customFormat="1" ht="12.75">
      <c r="A159" s="30"/>
      <c r="B159" s="31"/>
      <c r="C159" s="39"/>
      <c r="D159" s="30"/>
      <c r="E159" s="30"/>
    </row>
    <row r="160" spans="1:5" s="81" customFormat="1" ht="12.75">
      <c r="A160" s="30"/>
      <c r="B160" s="31"/>
      <c r="C160" s="39"/>
      <c r="D160" s="30"/>
      <c r="E160" s="30"/>
    </row>
    <row r="161" spans="1:5" s="81" customFormat="1" ht="12.75">
      <c r="A161" s="30"/>
      <c r="B161" s="31"/>
      <c r="C161" s="39"/>
      <c r="D161" s="30"/>
      <c r="E161" s="30"/>
    </row>
    <row r="162" spans="1:5" s="81" customFormat="1" ht="12.75">
      <c r="A162" s="30"/>
      <c r="B162" s="31"/>
      <c r="C162" s="39"/>
      <c r="D162" s="30"/>
      <c r="E162" s="30"/>
    </row>
    <row r="163" spans="1:5" s="81" customFormat="1" ht="12.75">
      <c r="A163" s="30"/>
      <c r="B163" s="31"/>
      <c r="C163" s="39"/>
      <c r="D163" s="30"/>
      <c r="E163" s="30"/>
    </row>
    <row r="164" spans="1:5" s="81" customFormat="1" ht="12.75">
      <c r="A164" s="30"/>
      <c r="B164" s="31"/>
      <c r="C164" s="39"/>
      <c r="D164" s="30"/>
      <c r="E164" s="30"/>
    </row>
    <row r="165" spans="1:5" s="81" customFormat="1" ht="12.75">
      <c r="A165" s="30"/>
      <c r="B165" s="31"/>
      <c r="C165" s="39"/>
      <c r="D165" s="30"/>
      <c r="E165" s="30"/>
    </row>
    <row r="166" spans="1:5" s="81" customFormat="1" ht="12.75">
      <c r="A166" s="30"/>
      <c r="B166" s="31"/>
      <c r="C166" s="39"/>
      <c r="D166" s="30"/>
      <c r="E166" s="30"/>
    </row>
    <row r="167" spans="1:5" s="81" customFormat="1" ht="12.75">
      <c r="A167" s="30"/>
      <c r="B167" s="31"/>
      <c r="C167" s="39"/>
      <c r="D167" s="30"/>
      <c r="E167" s="30"/>
    </row>
    <row r="168" spans="1:5" s="81" customFormat="1" ht="12.75">
      <c r="A168" s="30"/>
      <c r="B168" s="31"/>
      <c r="C168" s="39"/>
      <c r="D168" s="30"/>
      <c r="E168" s="30"/>
    </row>
    <row r="169" spans="1:5" s="81" customFormat="1" ht="12.75">
      <c r="A169" s="30"/>
      <c r="B169" s="31"/>
      <c r="C169" s="39"/>
      <c r="D169" s="30"/>
      <c r="E169" s="30"/>
    </row>
    <row r="170" spans="1:5" s="81" customFormat="1" ht="12.75">
      <c r="A170" s="30"/>
      <c r="B170" s="31"/>
      <c r="C170" s="39"/>
      <c r="D170" s="30"/>
      <c r="E170" s="30"/>
    </row>
    <row r="171" spans="1:5" s="81" customFormat="1" ht="12.75">
      <c r="A171" s="30"/>
      <c r="B171" s="31"/>
      <c r="C171" s="39"/>
      <c r="D171" s="30"/>
      <c r="E171" s="30"/>
    </row>
    <row r="172" spans="1:5" s="81" customFormat="1" ht="12.75">
      <c r="A172" s="30"/>
      <c r="B172" s="31"/>
      <c r="C172" s="39"/>
      <c r="D172" s="30"/>
      <c r="E172" s="30"/>
    </row>
    <row r="173" spans="1:5" s="81" customFormat="1" ht="12.75">
      <c r="A173" s="30"/>
      <c r="B173" s="31"/>
      <c r="C173" s="39"/>
      <c r="D173" s="30"/>
      <c r="E173" s="30"/>
    </row>
    <row r="174" spans="1:5" s="81" customFormat="1" ht="12.75">
      <c r="A174" s="30"/>
      <c r="B174" s="31"/>
      <c r="C174" s="39"/>
      <c r="D174" s="30"/>
      <c r="E174" s="30"/>
    </row>
    <row r="175" spans="1:5" s="81" customFormat="1" ht="12.75">
      <c r="A175" s="30"/>
      <c r="B175" s="31"/>
      <c r="C175" s="39"/>
      <c r="D175" s="30"/>
      <c r="E175" s="30"/>
    </row>
    <row r="176" spans="1:5" s="81" customFormat="1" ht="12.75">
      <c r="A176" s="30"/>
      <c r="B176" s="31"/>
      <c r="C176" s="39"/>
      <c r="D176" s="30"/>
      <c r="E176" s="30"/>
    </row>
    <row r="177" spans="1:5" s="81" customFormat="1" ht="12.75">
      <c r="A177" s="30"/>
      <c r="B177" s="31"/>
      <c r="C177" s="39"/>
      <c r="D177" s="30"/>
      <c r="E177" s="30"/>
    </row>
    <row r="178" spans="1:5" s="81" customFormat="1" ht="12.75">
      <c r="A178" s="30"/>
      <c r="B178" s="31"/>
      <c r="C178" s="39"/>
      <c r="D178" s="30"/>
      <c r="E178" s="30"/>
    </row>
    <row r="179" spans="1:5" s="81" customFormat="1" ht="12.75">
      <c r="A179" s="30"/>
      <c r="B179" s="31"/>
      <c r="C179" s="39"/>
      <c r="D179" s="30"/>
      <c r="E179" s="30"/>
    </row>
    <row r="180" spans="1:5" s="81" customFormat="1" ht="12.75">
      <c r="A180" s="30"/>
      <c r="B180" s="31"/>
      <c r="C180" s="39"/>
      <c r="D180" s="30"/>
      <c r="E180" s="30"/>
    </row>
    <row r="181" spans="1:5" s="81" customFormat="1" ht="12.75">
      <c r="A181" s="30"/>
      <c r="B181" s="31"/>
      <c r="C181" s="39"/>
      <c r="D181" s="30"/>
      <c r="E181" s="30"/>
    </row>
    <row r="182" spans="1:5" s="81" customFormat="1" ht="12.75">
      <c r="A182" s="30"/>
      <c r="B182" s="31"/>
      <c r="C182" s="39"/>
      <c r="D182" s="30"/>
      <c r="E182" s="30"/>
    </row>
    <row r="183" spans="1:5" s="81" customFormat="1" ht="12.75">
      <c r="A183" s="30"/>
      <c r="B183" s="31"/>
      <c r="C183" s="39"/>
      <c r="D183" s="30"/>
      <c r="E183" s="30"/>
    </row>
    <row r="184" spans="1:5" s="81" customFormat="1" ht="12.75">
      <c r="A184" s="30"/>
      <c r="B184" s="31"/>
      <c r="C184" s="39"/>
      <c r="D184" s="30"/>
      <c r="E184" s="30"/>
    </row>
    <row r="185" spans="1:5" s="81" customFormat="1" ht="12.75">
      <c r="A185" s="30"/>
      <c r="B185" s="31"/>
      <c r="C185" s="39"/>
      <c r="D185" s="30"/>
      <c r="E185" s="30"/>
    </row>
    <row r="186" spans="1:5" s="81" customFormat="1" ht="12.75">
      <c r="A186" s="30"/>
      <c r="B186" s="31"/>
      <c r="C186" s="39"/>
      <c r="D186" s="30"/>
      <c r="E186" s="30"/>
    </row>
    <row r="187" spans="1:5" s="81" customFormat="1" ht="12.75">
      <c r="A187" s="30"/>
      <c r="B187" s="31"/>
      <c r="C187" s="39"/>
      <c r="D187" s="30"/>
      <c r="E187" s="30"/>
    </row>
    <row r="188" spans="1:5" s="81" customFormat="1" ht="12.75">
      <c r="A188" s="30"/>
      <c r="B188" s="31"/>
      <c r="C188" s="39"/>
      <c r="D188" s="30"/>
      <c r="E188" s="30"/>
    </row>
    <row r="189" spans="1:5" s="81" customFormat="1" ht="12.75">
      <c r="A189" s="30"/>
      <c r="B189" s="31"/>
      <c r="C189" s="39"/>
      <c r="D189" s="30"/>
      <c r="E189" s="30"/>
    </row>
    <row r="190" spans="1:5" s="81" customFormat="1" ht="12.75">
      <c r="A190" s="30"/>
      <c r="B190" s="31"/>
      <c r="C190" s="39"/>
      <c r="D190" s="30"/>
      <c r="E190" s="30"/>
    </row>
    <row r="191" spans="1:5" s="81" customFormat="1" ht="12.75">
      <c r="A191" s="30"/>
      <c r="B191" s="31"/>
      <c r="C191" s="39"/>
      <c r="D191" s="30"/>
      <c r="E191" s="30"/>
    </row>
    <row r="192" spans="1:5" s="81" customFormat="1" ht="12.75">
      <c r="A192" s="30"/>
      <c r="B192" s="31"/>
      <c r="C192" s="39"/>
      <c r="D192" s="30"/>
      <c r="E192" s="30"/>
    </row>
    <row r="193" spans="1:5" s="81" customFormat="1" ht="12.75">
      <c r="A193" s="30"/>
      <c r="B193" s="31"/>
      <c r="C193" s="39"/>
      <c r="D193" s="30"/>
      <c r="E193" s="30"/>
    </row>
    <row r="194" spans="1:5" s="81" customFormat="1" ht="12.75">
      <c r="A194" s="30"/>
      <c r="B194" s="31"/>
      <c r="C194" s="39"/>
      <c r="D194" s="30"/>
      <c r="E194" s="30"/>
    </row>
    <row r="195" spans="1:5" s="81" customFormat="1" ht="12.75">
      <c r="A195" s="30"/>
      <c r="B195" s="31"/>
      <c r="C195" s="39"/>
      <c r="D195" s="30"/>
      <c r="E195" s="30"/>
    </row>
    <row r="196" spans="1:5" s="81" customFormat="1" ht="12.75">
      <c r="A196" s="30"/>
      <c r="B196" s="31"/>
      <c r="C196" s="39"/>
      <c r="D196" s="30"/>
      <c r="E196" s="30"/>
    </row>
    <row r="197" spans="1:5" s="81" customFormat="1" ht="12.75">
      <c r="A197" s="30"/>
      <c r="B197" s="31"/>
      <c r="C197" s="39"/>
      <c r="D197" s="30"/>
      <c r="E197" s="30"/>
    </row>
    <row r="198" spans="1:5" s="81" customFormat="1" ht="12.75">
      <c r="A198" s="30"/>
      <c r="B198" s="31"/>
      <c r="C198" s="39"/>
      <c r="D198" s="30"/>
      <c r="E198" s="30"/>
    </row>
    <row r="199" spans="1:5" s="81" customFormat="1" ht="12.75">
      <c r="A199" s="30"/>
      <c r="B199" s="31"/>
      <c r="C199" s="39"/>
      <c r="D199" s="30"/>
      <c r="E199" s="30"/>
    </row>
    <row r="200" spans="1:5" s="81" customFormat="1" ht="12.75">
      <c r="A200" s="30"/>
      <c r="B200" s="31"/>
      <c r="C200" s="39"/>
      <c r="D200" s="30"/>
      <c r="E200" s="30"/>
    </row>
    <row r="201" spans="1:5" s="81" customFormat="1" ht="12.75">
      <c r="A201" s="30"/>
      <c r="B201" s="31"/>
      <c r="C201" s="39"/>
      <c r="D201" s="30"/>
      <c r="E201" s="30"/>
    </row>
    <row r="202" spans="1:5" s="81" customFormat="1" ht="12.75">
      <c r="A202" s="30"/>
      <c r="B202" s="31"/>
      <c r="C202" s="39"/>
      <c r="D202" s="30"/>
      <c r="E202" s="30"/>
    </row>
    <row r="203" spans="1:5" s="81" customFormat="1" ht="12.75">
      <c r="A203" s="30"/>
      <c r="B203" s="31"/>
      <c r="C203" s="39"/>
      <c r="D203" s="30"/>
      <c r="E203" s="30"/>
    </row>
    <row r="204" spans="1:5" s="81" customFormat="1" ht="12.75">
      <c r="A204" s="30"/>
      <c r="B204" s="31"/>
      <c r="C204" s="39"/>
      <c r="D204" s="30"/>
      <c r="E204" s="30"/>
    </row>
    <row r="205" spans="1:5" s="81" customFormat="1" ht="12.75">
      <c r="A205" s="30"/>
      <c r="B205" s="31"/>
      <c r="C205" s="39"/>
      <c r="D205" s="30"/>
      <c r="E205" s="30"/>
    </row>
    <row r="206" spans="1:5" s="81" customFormat="1" ht="12.75">
      <c r="A206" s="30"/>
      <c r="B206" s="31"/>
      <c r="C206" s="39"/>
      <c r="D206" s="30"/>
      <c r="E206" s="30"/>
    </row>
    <row r="207" spans="1:5" s="81" customFormat="1" ht="12.75">
      <c r="A207" s="30"/>
      <c r="B207" s="31"/>
      <c r="C207" s="39"/>
      <c r="D207" s="30"/>
      <c r="E207" s="30"/>
    </row>
    <row r="208" spans="1:5" s="81" customFormat="1" ht="12.75">
      <c r="A208" s="30"/>
      <c r="B208" s="31"/>
      <c r="C208" s="39"/>
      <c r="D208" s="30"/>
      <c r="E208" s="30"/>
    </row>
    <row r="209" spans="1:5" s="81" customFormat="1" ht="12.75">
      <c r="A209" s="30"/>
      <c r="B209" s="31"/>
      <c r="C209" s="39"/>
      <c r="D209" s="30"/>
      <c r="E209" s="30"/>
    </row>
    <row r="210" spans="1:5" s="81" customFormat="1" ht="12.75">
      <c r="A210" s="30"/>
      <c r="B210" s="31"/>
      <c r="C210" s="39"/>
      <c r="D210" s="30"/>
      <c r="E210" s="30"/>
    </row>
    <row r="211" spans="1:5" s="81" customFormat="1" ht="12.75">
      <c r="A211" s="30"/>
      <c r="B211" s="31"/>
      <c r="C211" s="39"/>
      <c r="D211" s="30"/>
      <c r="E211" s="30"/>
    </row>
    <row r="212" spans="1:5" s="81" customFormat="1" ht="12.75">
      <c r="A212" s="30"/>
      <c r="B212" s="31"/>
      <c r="C212" s="39"/>
      <c r="D212" s="30"/>
      <c r="E212" s="30"/>
    </row>
    <row r="213" spans="1:5" s="81" customFormat="1" ht="12.75">
      <c r="A213" s="30"/>
      <c r="B213" s="31"/>
      <c r="C213" s="39"/>
      <c r="D213" s="30"/>
      <c r="E213" s="30"/>
    </row>
    <row r="214" spans="1:5" s="81" customFormat="1" ht="12.75">
      <c r="A214" s="30"/>
      <c r="B214" s="31"/>
      <c r="C214" s="39"/>
      <c r="D214" s="30"/>
      <c r="E214" s="30"/>
    </row>
    <row r="215" spans="1:5" s="81" customFormat="1" ht="12.75">
      <c r="A215" s="30"/>
      <c r="B215" s="31"/>
      <c r="C215" s="39"/>
      <c r="D215" s="30"/>
      <c r="E215" s="30"/>
    </row>
    <row r="216" spans="1:5" s="81" customFormat="1" ht="12.75">
      <c r="A216" s="30"/>
      <c r="B216" s="31"/>
      <c r="C216" s="39"/>
      <c r="D216" s="30"/>
      <c r="E216" s="30"/>
    </row>
    <row r="217" spans="1:5" s="81" customFormat="1" ht="12.75">
      <c r="A217" s="30"/>
      <c r="B217" s="31"/>
      <c r="C217" s="39"/>
      <c r="D217" s="30"/>
      <c r="E217" s="30"/>
    </row>
    <row r="218" spans="1:5" s="81" customFormat="1" ht="12.75">
      <c r="A218" s="30"/>
      <c r="B218" s="31"/>
      <c r="C218" s="39"/>
      <c r="D218" s="30"/>
      <c r="E218" s="30"/>
    </row>
    <row r="219" spans="1:5" s="81" customFormat="1" ht="12.75">
      <c r="A219" s="30"/>
      <c r="B219" s="31"/>
      <c r="C219" s="39"/>
      <c r="D219" s="30"/>
      <c r="E219" s="30"/>
    </row>
    <row r="220" spans="1:5" s="81" customFormat="1" ht="12.75">
      <c r="A220" s="30"/>
      <c r="B220" s="31"/>
      <c r="C220" s="39"/>
      <c r="D220" s="30"/>
      <c r="E220" s="30"/>
    </row>
    <row r="221" spans="1:5" s="81" customFormat="1" ht="12.75">
      <c r="A221" s="30"/>
      <c r="B221" s="31"/>
      <c r="C221" s="39"/>
      <c r="D221" s="30"/>
      <c r="E221" s="30"/>
    </row>
    <row r="222" spans="1:5" s="81" customFormat="1" ht="12.75">
      <c r="A222" s="30"/>
      <c r="B222" s="31"/>
      <c r="C222" s="39"/>
      <c r="D222" s="30"/>
      <c r="E222" s="30"/>
    </row>
    <row r="223" spans="1:9" s="81" customFormat="1" ht="12.75">
      <c r="A223" s="30"/>
      <c r="B223" s="31"/>
      <c r="C223" s="39"/>
      <c r="D223" s="30"/>
      <c r="E223" s="30"/>
      <c r="F223" s="32"/>
      <c r="G223" s="32"/>
      <c r="H223" s="32"/>
      <c r="I223" s="37"/>
    </row>
    <row r="224" spans="1:9" s="81" customFormat="1" ht="12.75">
      <c r="A224" s="30"/>
      <c r="B224" s="31"/>
      <c r="C224" s="39"/>
      <c r="D224" s="30"/>
      <c r="E224" s="30"/>
      <c r="F224" s="32"/>
      <c r="G224" s="32"/>
      <c r="H224" s="32"/>
      <c r="I224" s="38"/>
    </row>
    <row r="225" spans="1:9" s="81" customFormat="1" ht="12.75">
      <c r="A225" s="30"/>
      <c r="B225" s="31"/>
      <c r="C225" s="39"/>
      <c r="D225" s="30"/>
      <c r="E225" s="30"/>
      <c r="F225" s="32"/>
      <c r="G225" s="32"/>
      <c r="H225" s="32"/>
      <c r="I225" s="37"/>
    </row>
    <row r="226" spans="1:9" s="81" customFormat="1" ht="12.75">
      <c r="A226" s="30"/>
      <c r="B226" s="31"/>
      <c r="C226" s="39"/>
      <c r="D226" s="30"/>
      <c r="E226" s="30"/>
      <c r="F226" s="32"/>
      <c r="G226" s="32"/>
      <c r="H226" s="32"/>
      <c r="I226" s="38"/>
    </row>
    <row r="227" spans="1:8" s="81" customFormat="1" ht="12.75">
      <c r="A227" s="30"/>
      <c r="B227" s="31"/>
      <c r="C227" s="39"/>
      <c r="D227" s="30"/>
      <c r="E227" s="30"/>
      <c r="F227" s="32"/>
      <c r="G227" s="32"/>
      <c r="H227" s="32"/>
    </row>
    <row r="228" spans="1:8" s="81" customFormat="1" ht="12.75">
      <c r="A228" s="30"/>
      <c r="B228" s="31"/>
      <c r="C228" s="39"/>
      <c r="D228" s="30"/>
      <c r="E228" s="30"/>
      <c r="F228" s="32"/>
      <c r="G228" s="32"/>
      <c r="H228" s="32"/>
    </row>
    <row r="229" spans="1:8" s="81" customFormat="1" ht="12.75">
      <c r="A229" s="30"/>
      <c r="B229" s="31"/>
      <c r="C229" s="39"/>
      <c r="D229" s="30"/>
      <c r="E229" s="30"/>
      <c r="F229" s="32"/>
      <c r="G229" s="32"/>
      <c r="H229" s="32"/>
    </row>
    <row r="230" spans="1:8" s="81" customFormat="1" ht="12.75">
      <c r="A230" s="30"/>
      <c r="B230" s="31"/>
      <c r="C230" s="39"/>
      <c r="D230" s="30"/>
      <c r="E230" s="30"/>
      <c r="F230" s="32"/>
      <c r="G230" s="32"/>
      <c r="H230" s="32"/>
    </row>
    <row r="231" spans="1:8" s="81" customFormat="1" ht="12.75">
      <c r="A231" s="30"/>
      <c r="B231" s="31"/>
      <c r="C231" s="39"/>
      <c r="D231" s="30"/>
      <c r="E231" s="30"/>
      <c r="F231" s="32"/>
      <c r="G231" s="32"/>
      <c r="H231" s="32"/>
    </row>
    <row r="232" spans="1:8" s="81" customFormat="1" ht="12.75">
      <c r="A232" s="30"/>
      <c r="B232" s="31"/>
      <c r="C232" s="39"/>
      <c r="D232" s="30"/>
      <c r="E232" s="30"/>
      <c r="F232" s="32"/>
      <c r="G232" s="32"/>
      <c r="H232" s="32"/>
    </row>
    <row r="233" spans="1:8" s="81" customFormat="1" ht="12.75">
      <c r="A233" s="30"/>
      <c r="B233" s="31"/>
      <c r="C233" s="39"/>
      <c r="D233" s="30"/>
      <c r="E233" s="30"/>
      <c r="F233" s="32"/>
      <c r="G233" s="32"/>
      <c r="H233" s="32"/>
    </row>
    <row r="234" spans="1:8" s="81" customFormat="1" ht="12.75">
      <c r="A234" s="30"/>
      <c r="B234" s="31"/>
      <c r="C234" s="39"/>
      <c r="D234" s="30"/>
      <c r="E234" s="30"/>
      <c r="F234" s="32"/>
      <c r="G234" s="32"/>
      <c r="H234" s="32"/>
    </row>
    <row r="235" spans="1:8" s="81" customFormat="1" ht="12.75">
      <c r="A235" s="30"/>
      <c r="B235" s="31"/>
      <c r="C235" s="39"/>
      <c r="D235" s="30"/>
      <c r="E235" s="30"/>
      <c r="F235" s="32"/>
      <c r="G235" s="32"/>
      <c r="H235" s="32"/>
    </row>
    <row r="236" spans="1:8" s="81" customFormat="1" ht="12.75">
      <c r="A236" s="30"/>
      <c r="B236" s="31"/>
      <c r="C236" s="39"/>
      <c r="D236" s="30"/>
      <c r="E236" s="30"/>
      <c r="F236" s="32"/>
      <c r="G236" s="32"/>
      <c r="H236" s="32"/>
    </row>
    <row r="237" spans="1:8" s="81" customFormat="1" ht="12.75">
      <c r="A237" s="30"/>
      <c r="B237" s="31"/>
      <c r="C237" s="39"/>
      <c r="D237" s="30"/>
      <c r="E237" s="30"/>
      <c r="F237" s="32"/>
      <c r="G237" s="32"/>
      <c r="H237" s="32"/>
    </row>
    <row r="238" spans="1:8" s="81" customFormat="1" ht="12.75">
      <c r="A238" s="30"/>
      <c r="B238" s="31"/>
      <c r="C238" s="39"/>
      <c r="D238" s="30"/>
      <c r="E238" s="30"/>
      <c r="F238" s="32"/>
      <c r="G238" s="32"/>
      <c r="H238" s="32"/>
    </row>
    <row r="239" spans="1:8" s="81" customFormat="1" ht="12.75">
      <c r="A239" s="30"/>
      <c r="B239" s="31"/>
      <c r="C239" s="39"/>
      <c r="D239" s="30"/>
      <c r="E239" s="30"/>
      <c r="F239" s="32"/>
      <c r="G239" s="32"/>
      <c r="H239" s="32"/>
    </row>
    <row r="240" spans="1:8" s="81" customFormat="1" ht="12.75">
      <c r="A240" s="30"/>
      <c r="B240" s="31"/>
      <c r="C240" s="39"/>
      <c r="D240" s="30"/>
      <c r="E240" s="30"/>
      <c r="F240" s="32"/>
      <c r="G240" s="32"/>
      <c r="H240" s="32"/>
    </row>
    <row r="241" spans="1:8" s="81" customFormat="1" ht="12.75">
      <c r="A241" s="30"/>
      <c r="B241" s="31"/>
      <c r="C241" s="39"/>
      <c r="D241" s="30"/>
      <c r="E241" s="30"/>
      <c r="F241" s="32"/>
      <c r="G241" s="32"/>
      <c r="H241" s="32"/>
    </row>
    <row r="242" spans="1:8" s="81" customFormat="1" ht="12.75">
      <c r="A242" s="30"/>
      <c r="B242" s="31"/>
      <c r="C242" s="39"/>
      <c r="D242" s="30"/>
      <c r="E242" s="30"/>
      <c r="F242" s="32"/>
      <c r="G242" s="32"/>
      <c r="H242" s="32"/>
    </row>
    <row r="243" spans="1:8" s="81" customFormat="1" ht="12.75">
      <c r="A243" s="30"/>
      <c r="B243" s="31"/>
      <c r="C243" s="39"/>
      <c r="D243" s="30"/>
      <c r="E243" s="30"/>
      <c r="F243" s="32"/>
      <c r="G243" s="32"/>
      <c r="H243" s="32"/>
    </row>
    <row r="244" spans="1:8" s="81" customFormat="1" ht="12.75">
      <c r="A244" s="30"/>
      <c r="B244" s="31"/>
      <c r="C244" s="39"/>
      <c r="D244" s="30"/>
      <c r="E244" s="30"/>
      <c r="F244" s="32"/>
      <c r="G244" s="32"/>
      <c r="H244" s="32"/>
    </row>
    <row r="245" spans="1:8" s="81" customFormat="1" ht="12.75">
      <c r="A245" s="30"/>
      <c r="B245" s="31"/>
      <c r="C245" s="39"/>
      <c r="D245" s="30"/>
      <c r="E245" s="30"/>
      <c r="F245" s="32"/>
      <c r="G245" s="32"/>
      <c r="H245" s="32"/>
    </row>
    <row r="246" spans="1:8" s="81" customFormat="1" ht="12.75">
      <c r="A246" s="30"/>
      <c r="B246" s="31"/>
      <c r="C246" s="39"/>
      <c r="D246" s="30"/>
      <c r="E246" s="30"/>
      <c r="F246" s="32"/>
      <c r="G246" s="32"/>
      <c r="H246" s="32"/>
    </row>
    <row r="247" spans="1:8" s="81" customFormat="1" ht="12.75">
      <c r="A247" s="30"/>
      <c r="B247" s="31"/>
      <c r="C247" s="39"/>
      <c r="D247" s="30"/>
      <c r="E247" s="30"/>
      <c r="F247" s="32"/>
      <c r="G247" s="32"/>
      <c r="H247" s="32"/>
    </row>
    <row r="248" spans="1:8" s="81" customFormat="1" ht="12.75">
      <c r="A248" s="30"/>
      <c r="B248" s="31"/>
      <c r="C248" s="39"/>
      <c r="D248" s="30"/>
      <c r="E248" s="30"/>
      <c r="F248" s="32"/>
      <c r="G248" s="32"/>
      <c r="H248" s="32"/>
    </row>
    <row r="249" spans="1:8" s="81" customFormat="1" ht="12.75">
      <c r="A249" s="30"/>
      <c r="B249" s="31"/>
      <c r="C249" s="39"/>
      <c r="D249" s="30"/>
      <c r="E249" s="30"/>
      <c r="F249" s="32"/>
      <c r="G249" s="32"/>
      <c r="H249" s="32"/>
    </row>
    <row r="250" spans="1:8" s="81" customFormat="1" ht="12.75">
      <c r="A250" s="30"/>
      <c r="B250" s="31"/>
      <c r="C250" s="39"/>
      <c r="D250" s="30"/>
      <c r="E250" s="30"/>
      <c r="F250" s="32"/>
      <c r="G250" s="32"/>
      <c r="H250" s="32"/>
    </row>
    <row r="251" spans="1:8" s="81" customFormat="1" ht="12.75">
      <c r="A251" s="30"/>
      <c r="B251" s="31"/>
      <c r="C251" s="39"/>
      <c r="D251" s="30"/>
      <c r="E251" s="30"/>
      <c r="F251" s="32"/>
      <c r="G251" s="32"/>
      <c r="H251" s="32"/>
    </row>
    <row r="252" spans="1:8" s="81" customFormat="1" ht="12.75">
      <c r="A252" s="30"/>
      <c r="B252" s="31"/>
      <c r="C252" s="39"/>
      <c r="D252" s="30"/>
      <c r="E252" s="30"/>
      <c r="F252" s="32"/>
      <c r="G252" s="32"/>
      <c r="H252" s="32"/>
    </row>
    <row r="253" spans="1:8" s="81" customFormat="1" ht="12.75">
      <c r="A253" s="30"/>
      <c r="B253" s="31"/>
      <c r="C253" s="39"/>
      <c r="D253" s="30"/>
      <c r="E253" s="30"/>
      <c r="F253" s="32"/>
      <c r="G253" s="32"/>
      <c r="H253" s="32"/>
    </row>
    <row r="254" spans="1:8" s="81" customFormat="1" ht="12.75">
      <c r="A254" s="30"/>
      <c r="B254" s="31"/>
      <c r="C254" s="39"/>
      <c r="D254" s="30"/>
      <c r="E254" s="30"/>
      <c r="F254" s="32"/>
      <c r="G254" s="32"/>
      <c r="H254" s="32"/>
    </row>
    <row r="255" spans="1:8" s="81" customFormat="1" ht="12.75">
      <c r="A255" s="30"/>
      <c r="B255" s="31"/>
      <c r="C255" s="39"/>
      <c r="D255" s="30"/>
      <c r="E255" s="30"/>
      <c r="F255" s="32"/>
      <c r="G255" s="32"/>
      <c r="H255" s="32"/>
    </row>
    <row r="256" spans="1:8" s="81" customFormat="1" ht="12.75">
      <c r="A256" s="30"/>
      <c r="B256" s="31"/>
      <c r="C256" s="39"/>
      <c r="D256" s="30"/>
      <c r="E256" s="30"/>
      <c r="F256" s="32"/>
      <c r="G256" s="32"/>
      <c r="H256" s="32"/>
    </row>
    <row r="257" spans="1:8" s="81" customFormat="1" ht="12.75">
      <c r="A257" s="30"/>
      <c r="B257" s="31"/>
      <c r="C257" s="39"/>
      <c r="D257" s="30"/>
      <c r="E257" s="30"/>
      <c r="F257" s="32"/>
      <c r="G257" s="32"/>
      <c r="H257" s="32"/>
    </row>
    <row r="258" spans="1:8" s="81" customFormat="1" ht="12.75">
      <c r="A258" s="30"/>
      <c r="B258" s="31"/>
      <c r="C258" s="39"/>
      <c r="D258" s="30"/>
      <c r="E258" s="30"/>
      <c r="F258" s="32"/>
      <c r="G258" s="32"/>
      <c r="H258" s="32"/>
    </row>
    <row r="259" spans="1:8" s="81" customFormat="1" ht="12.75">
      <c r="A259" s="30"/>
      <c r="B259" s="31"/>
      <c r="C259" s="39"/>
      <c r="D259" s="30"/>
      <c r="E259" s="30"/>
      <c r="F259" s="32"/>
      <c r="G259" s="32"/>
      <c r="H259" s="32"/>
    </row>
    <row r="260" spans="1:8" s="81" customFormat="1" ht="12.75">
      <c r="A260" s="30"/>
      <c r="B260" s="31"/>
      <c r="C260" s="39"/>
      <c r="D260" s="30"/>
      <c r="E260" s="30"/>
      <c r="F260" s="32"/>
      <c r="G260" s="32"/>
      <c r="H260" s="32"/>
    </row>
    <row r="261" spans="1:8" s="81" customFormat="1" ht="12.75">
      <c r="A261" s="30"/>
      <c r="B261" s="31"/>
      <c r="C261" s="39"/>
      <c r="D261" s="30"/>
      <c r="E261" s="30"/>
      <c r="F261" s="32"/>
      <c r="G261" s="32"/>
      <c r="H261" s="32"/>
    </row>
    <row r="262" spans="1:8" s="81" customFormat="1" ht="12.75">
      <c r="A262" s="30"/>
      <c r="B262" s="31"/>
      <c r="C262" s="39"/>
      <c r="D262" s="30"/>
      <c r="E262" s="30"/>
      <c r="F262" s="32"/>
      <c r="G262" s="32"/>
      <c r="H262" s="32"/>
    </row>
    <row r="263" spans="1:8" s="81" customFormat="1" ht="12.75">
      <c r="A263" s="30"/>
      <c r="B263" s="31"/>
      <c r="C263" s="39"/>
      <c r="D263" s="30"/>
      <c r="E263" s="30"/>
      <c r="F263" s="32"/>
      <c r="G263" s="32"/>
      <c r="H263" s="32"/>
    </row>
    <row r="264" spans="1:8" s="81" customFormat="1" ht="12.75">
      <c r="A264" s="30"/>
      <c r="B264" s="31"/>
      <c r="C264" s="39"/>
      <c r="D264" s="30"/>
      <c r="E264" s="30"/>
      <c r="F264" s="32"/>
      <c r="G264" s="32"/>
      <c r="H264" s="32"/>
    </row>
    <row r="265" spans="1:8" s="81" customFormat="1" ht="12.75">
      <c r="A265" s="30"/>
      <c r="B265" s="31"/>
      <c r="C265" s="39"/>
      <c r="D265" s="30"/>
      <c r="E265" s="30"/>
      <c r="F265" s="32"/>
      <c r="G265" s="32"/>
      <c r="H265" s="32"/>
    </row>
    <row r="266" spans="1:8" s="81" customFormat="1" ht="12.75">
      <c r="A266" s="30"/>
      <c r="B266" s="31"/>
      <c r="C266" s="39"/>
      <c r="D266" s="30"/>
      <c r="E266" s="30"/>
      <c r="F266" s="32"/>
      <c r="G266" s="32"/>
      <c r="H266" s="32"/>
    </row>
    <row r="267" spans="1:8" s="81" customFormat="1" ht="12.75">
      <c r="A267" s="30"/>
      <c r="B267" s="31"/>
      <c r="C267" s="39"/>
      <c r="D267" s="30"/>
      <c r="E267" s="30"/>
      <c r="F267" s="32"/>
      <c r="G267" s="32"/>
      <c r="H267" s="32"/>
    </row>
    <row r="268" spans="1:8" s="81" customFormat="1" ht="12.75">
      <c r="A268" s="30"/>
      <c r="B268" s="31"/>
      <c r="C268" s="39"/>
      <c r="D268" s="30"/>
      <c r="E268" s="30"/>
      <c r="F268" s="32"/>
      <c r="G268" s="32"/>
      <c r="H268" s="32"/>
    </row>
    <row r="269" spans="1:8" s="81" customFormat="1" ht="12.75">
      <c r="A269" s="30"/>
      <c r="B269" s="31"/>
      <c r="C269" s="39"/>
      <c r="D269" s="30"/>
      <c r="E269" s="30"/>
      <c r="F269" s="32"/>
      <c r="G269" s="32"/>
      <c r="H269" s="32"/>
    </row>
    <row r="270" spans="1:8" s="81" customFormat="1" ht="12.75">
      <c r="A270" s="30"/>
      <c r="B270" s="31"/>
      <c r="C270" s="39"/>
      <c r="D270" s="30"/>
      <c r="E270" s="30"/>
      <c r="F270" s="32"/>
      <c r="G270" s="32"/>
      <c r="H270" s="32"/>
    </row>
    <row r="271" spans="1:8" s="81" customFormat="1" ht="12.75">
      <c r="A271" s="30"/>
      <c r="B271" s="31"/>
      <c r="C271" s="39"/>
      <c r="D271" s="30"/>
      <c r="E271" s="30"/>
      <c r="F271" s="32"/>
      <c r="G271" s="32"/>
      <c r="H271" s="32"/>
    </row>
    <row r="272" spans="1:8" s="81" customFormat="1" ht="12.75">
      <c r="A272" s="30"/>
      <c r="B272" s="31"/>
      <c r="C272" s="39"/>
      <c r="D272" s="30"/>
      <c r="E272" s="30"/>
      <c r="F272" s="32"/>
      <c r="G272" s="32"/>
      <c r="H272" s="32"/>
    </row>
    <row r="273" spans="1:8" s="81" customFormat="1" ht="12.75">
      <c r="A273" s="30"/>
      <c r="B273" s="31"/>
      <c r="C273" s="39"/>
      <c r="D273" s="30"/>
      <c r="E273" s="30"/>
      <c r="F273" s="32"/>
      <c r="G273" s="32"/>
      <c r="H273" s="32"/>
    </row>
    <row r="274" spans="1:8" s="81" customFormat="1" ht="12.75">
      <c r="A274" s="30"/>
      <c r="B274" s="31"/>
      <c r="C274" s="39"/>
      <c r="D274" s="30"/>
      <c r="E274" s="30"/>
      <c r="F274" s="32"/>
      <c r="G274" s="32"/>
      <c r="H274" s="32"/>
    </row>
    <row r="275" spans="1:8" s="81" customFormat="1" ht="12.75">
      <c r="A275" s="30"/>
      <c r="B275" s="31"/>
      <c r="C275" s="39"/>
      <c r="D275" s="30"/>
      <c r="E275" s="30"/>
      <c r="F275" s="32"/>
      <c r="G275" s="32"/>
      <c r="H275" s="32"/>
    </row>
    <row r="276" spans="1:8" s="81" customFormat="1" ht="12.75">
      <c r="A276" s="30"/>
      <c r="B276" s="31"/>
      <c r="C276" s="39"/>
      <c r="D276" s="30"/>
      <c r="E276" s="30"/>
      <c r="F276" s="32"/>
      <c r="G276" s="32"/>
      <c r="H276" s="32"/>
    </row>
    <row r="277" spans="1:8" s="81" customFormat="1" ht="12.75">
      <c r="A277" s="30"/>
      <c r="B277" s="31"/>
      <c r="C277" s="39"/>
      <c r="D277" s="30"/>
      <c r="E277" s="30"/>
      <c r="F277" s="32"/>
      <c r="G277" s="32"/>
      <c r="H277" s="32"/>
    </row>
    <row r="278" spans="1:8" s="81" customFormat="1" ht="12.75">
      <c r="A278" s="30"/>
      <c r="B278" s="31"/>
      <c r="C278" s="39"/>
      <c r="D278" s="30"/>
      <c r="E278" s="30"/>
      <c r="F278" s="32"/>
      <c r="G278" s="32"/>
      <c r="H278" s="32"/>
    </row>
    <row r="279" spans="1:8" s="81" customFormat="1" ht="12.75">
      <c r="A279" s="30"/>
      <c r="B279" s="31"/>
      <c r="C279" s="39"/>
      <c r="D279" s="30"/>
      <c r="E279" s="30"/>
      <c r="F279" s="32"/>
      <c r="G279" s="32"/>
      <c r="H279" s="32"/>
    </row>
    <row r="280" spans="1:8" s="81" customFormat="1" ht="12.75">
      <c r="A280" s="30"/>
      <c r="B280" s="31"/>
      <c r="C280" s="39"/>
      <c r="D280" s="30"/>
      <c r="E280" s="30"/>
      <c r="F280" s="32"/>
      <c r="G280" s="32"/>
      <c r="H280" s="32"/>
    </row>
  </sheetData>
  <mergeCells count="5">
    <mergeCell ref="F1:G1"/>
    <mergeCell ref="F2:G2"/>
    <mergeCell ref="A32:D32"/>
    <mergeCell ref="A3:G3"/>
    <mergeCell ref="A4:G4"/>
  </mergeCells>
  <printOptions/>
  <pageMargins left="0.5905511811023623" right="0.3937007874015748" top="0.7874015748031497" bottom="0.7874015748031497" header="0.5118110236220472" footer="0.5118110236220472"/>
  <pageSetup horizontalDpi="300" verticalDpi="3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51"/>
  <sheetViews>
    <sheetView workbookViewId="0" topLeftCell="A1">
      <selection activeCell="A1" sqref="A1"/>
    </sheetView>
  </sheetViews>
  <sheetFormatPr defaultColWidth="9.00390625" defaultRowHeight="12.75"/>
  <cols>
    <col min="1" max="1" width="4.625" style="20" customWidth="1"/>
    <col min="2" max="2" width="6.375" style="20" customWidth="1"/>
    <col min="3" max="3" width="5.125" style="20" customWidth="1"/>
    <col min="4" max="4" width="44.375" style="1" customWidth="1"/>
    <col min="5" max="5" width="11.375" style="1" customWidth="1"/>
    <col min="6" max="6" width="12.625" style="1" customWidth="1"/>
    <col min="7" max="7" width="9.75390625" style="1" customWidth="1"/>
    <col min="8" max="16384" width="7.875" style="1" customWidth="1"/>
  </cols>
  <sheetData>
    <row r="1" spans="5:7" ht="12.75">
      <c r="E1" s="181"/>
      <c r="F1" s="224" t="s">
        <v>279</v>
      </c>
      <c r="G1" s="224"/>
    </row>
    <row r="2" spans="6:7" ht="19.5" customHeight="1">
      <c r="F2" s="224" t="s">
        <v>306</v>
      </c>
      <c r="G2" s="224"/>
    </row>
    <row r="3" spans="1:7" ht="18">
      <c r="A3" s="225" t="s">
        <v>242</v>
      </c>
      <c r="B3" s="225"/>
      <c r="C3" s="225"/>
      <c r="D3" s="225"/>
      <c r="E3" s="225"/>
      <c r="F3" s="231"/>
      <c r="G3" s="231"/>
    </row>
    <row r="4" spans="1:7" ht="18">
      <c r="A4" s="225" t="s">
        <v>305</v>
      </c>
      <c r="B4" s="225"/>
      <c r="C4" s="225"/>
      <c r="D4" s="225"/>
      <c r="E4" s="225"/>
      <c r="F4" s="225"/>
      <c r="G4" s="225"/>
    </row>
    <row r="5" ht="13.5" thickBot="1"/>
    <row r="6" spans="1:7" s="47" customFormat="1" ht="19.5" thickBot="1" thickTop="1">
      <c r="A6" s="114" t="s">
        <v>0</v>
      </c>
      <c r="B6" s="108" t="s">
        <v>1</v>
      </c>
      <c r="C6" s="115" t="s">
        <v>2</v>
      </c>
      <c r="D6" s="115" t="s">
        <v>3</v>
      </c>
      <c r="E6" s="87" t="s">
        <v>15</v>
      </c>
      <c r="F6" s="87" t="s">
        <v>281</v>
      </c>
      <c r="G6" s="88" t="s">
        <v>282</v>
      </c>
    </row>
    <row r="7" spans="1:7" s="47" customFormat="1" ht="16.5" thickTop="1">
      <c r="A7" s="3">
        <v>710</v>
      </c>
      <c r="B7" s="4"/>
      <c r="C7" s="5"/>
      <c r="D7" s="4" t="s">
        <v>30</v>
      </c>
      <c r="E7" s="143">
        <f>SUM(E9)</f>
        <v>56800</v>
      </c>
      <c r="F7" s="143">
        <f>SUM(F9)</f>
        <v>58245</v>
      </c>
      <c r="G7" s="186">
        <f>SUM(F7/E7)</f>
        <v>1.0254401408450704</v>
      </c>
    </row>
    <row r="8" spans="1:7" s="47" customFormat="1" ht="15.75">
      <c r="A8" s="7"/>
      <c r="B8" s="8"/>
      <c r="C8" s="9"/>
      <c r="D8" s="8"/>
      <c r="E8" s="141"/>
      <c r="F8" s="141"/>
      <c r="G8" s="184"/>
    </row>
    <row r="9" spans="1:7" s="47" customFormat="1" ht="15.75">
      <c r="A9" s="7"/>
      <c r="B9" s="8">
        <v>71035</v>
      </c>
      <c r="C9" s="9"/>
      <c r="D9" s="21" t="s">
        <v>220</v>
      </c>
      <c r="E9" s="141">
        <f>SUM(E10:E10)</f>
        <v>56800</v>
      </c>
      <c r="F9" s="141">
        <f>SUM(F10:F10)</f>
        <v>58245</v>
      </c>
      <c r="G9" s="184">
        <f aca="true" t="shared" si="0" ref="G9:G33">SUM(F9/E9)</f>
        <v>1.0254401408450704</v>
      </c>
    </row>
    <row r="10" spans="1:7" s="47" customFormat="1" ht="63.75">
      <c r="A10" s="15"/>
      <c r="B10" s="16"/>
      <c r="C10" s="22" t="s">
        <v>271</v>
      </c>
      <c r="D10" s="19" t="s">
        <v>272</v>
      </c>
      <c r="E10" s="142">
        <v>56800</v>
      </c>
      <c r="F10" s="142">
        <v>58245</v>
      </c>
      <c r="G10" s="185">
        <f t="shared" si="0"/>
        <v>1.0254401408450704</v>
      </c>
    </row>
    <row r="11" spans="1:7" s="47" customFormat="1" ht="15.75">
      <c r="A11" s="127"/>
      <c r="B11" s="128"/>
      <c r="C11" s="129"/>
      <c r="D11" s="130"/>
      <c r="E11" s="203"/>
      <c r="F11" s="203"/>
      <c r="G11" s="206"/>
    </row>
    <row r="12" spans="1:7" s="6" customFormat="1" ht="12.75">
      <c r="A12" s="124">
        <v>750</v>
      </c>
      <c r="B12" s="125"/>
      <c r="C12" s="126"/>
      <c r="D12" s="125" t="s">
        <v>17</v>
      </c>
      <c r="E12" s="204">
        <f>SUM(E14)</f>
        <v>10700</v>
      </c>
      <c r="F12" s="204">
        <f>SUM(F14)</f>
        <v>10700</v>
      </c>
      <c r="G12" s="207">
        <f t="shared" si="0"/>
        <v>1</v>
      </c>
    </row>
    <row r="13" spans="1:7" s="6" customFormat="1" ht="12.75">
      <c r="A13" s="15"/>
      <c r="B13" s="16"/>
      <c r="C13" s="22"/>
      <c r="D13" s="19"/>
      <c r="E13" s="142"/>
      <c r="F13" s="142"/>
      <c r="G13" s="185"/>
    </row>
    <row r="14" spans="1:7" s="6" customFormat="1" ht="12.75">
      <c r="A14" s="7"/>
      <c r="B14" s="8">
        <v>75020</v>
      </c>
      <c r="C14" s="9"/>
      <c r="D14" s="21" t="s">
        <v>50</v>
      </c>
      <c r="E14" s="141">
        <f>SUM(E15)</f>
        <v>10700</v>
      </c>
      <c r="F14" s="141">
        <f>SUM(F15)</f>
        <v>10700</v>
      </c>
      <c r="G14" s="184">
        <f t="shared" si="0"/>
        <v>1</v>
      </c>
    </row>
    <row r="15" spans="1:7" s="6" customFormat="1" ht="51">
      <c r="A15" s="15"/>
      <c r="B15" s="16"/>
      <c r="C15" s="22">
        <v>232</v>
      </c>
      <c r="D15" s="19" t="s">
        <v>51</v>
      </c>
      <c r="E15" s="142">
        <v>10700</v>
      </c>
      <c r="F15" s="142">
        <v>10700</v>
      </c>
      <c r="G15" s="185">
        <f t="shared" si="0"/>
        <v>1</v>
      </c>
    </row>
    <row r="16" spans="1:7" s="6" customFormat="1" ht="12.75">
      <c r="A16" s="15"/>
      <c r="B16" s="16"/>
      <c r="C16" s="22"/>
      <c r="D16" s="19"/>
      <c r="E16" s="142"/>
      <c r="F16" s="142"/>
      <c r="G16" s="185"/>
    </row>
    <row r="17" spans="1:256" s="6" customFormat="1" ht="25.5">
      <c r="A17" s="3">
        <v>921</v>
      </c>
      <c r="B17" s="4"/>
      <c r="C17" s="5"/>
      <c r="D17" s="4" t="s">
        <v>25</v>
      </c>
      <c r="E17" s="143">
        <f>SUM(E19,E22,E25)</f>
        <v>57500</v>
      </c>
      <c r="F17" s="143">
        <f>SUM(F19,F22,F25)</f>
        <v>57500</v>
      </c>
      <c r="G17" s="186">
        <f t="shared" si="0"/>
        <v>1</v>
      </c>
      <c r="IL17" s="119"/>
      <c r="IM17" s="119"/>
      <c r="IN17" s="119"/>
      <c r="IO17" s="119"/>
      <c r="IP17" s="119"/>
      <c r="IQ17" s="119"/>
      <c r="IR17" s="119"/>
      <c r="IS17" s="119"/>
      <c r="IT17" s="119"/>
      <c r="IU17" s="119"/>
      <c r="IV17" s="119"/>
    </row>
    <row r="18" spans="1:256" s="6" customFormat="1" ht="12.75">
      <c r="A18" s="7"/>
      <c r="B18" s="8"/>
      <c r="C18" s="9"/>
      <c r="D18" s="8"/>
      <c r="E18" s="141"/>
      <c r="F18" s="141"/>
      <c r="G18" s="184"/>
      <c r="IL18" s="119"/>
      <c r="IM18" s="119"/>
      <c r="IN18" s="119"/>
      <c r="IO18" s="119"/>
      <c r="IP18" s="119"/>
      <c r="IQ18" s="119"/>
      <c r="IR18" s="119"/>
      <c r="IS18" s="119"/>
      <c r="IT18" s="119"/>
      <c r="IU18" s="119"/>
      <c r="IV18" s="119"/>
    </row>
    <row r="19" spans="1:256" s="6" customFormat="1" ht="12.75">
      <c r="A19" s="7"/>
      <c r="B19" s="8">
        <v>92108</v>
      </c>
      <c r="C19" s="9"/>
      <c r="D19" s="21" t="s">
        <v>213</v>
      </c>
      <c r="E19" s="141">
        <f>SUM(E20)</f>
        <v>1000</v>
      </c>
      <c r="F19" s="141">
        <f>SUM(F20)</f>
        <v>1000</v>
      </c>
      <c r="G19" s="184">
        <f t="shared" si="0"/>
        <v>1</v>
      </c>
      <c r="IL19" s="119"/>
      <c r="IM19" s="119"/>
      <c r="IN19" s="119"/>
      <c r="IO19" s="119"/>
      <c r="IP19" s="119"/>
      <c r="IQ19" s="119"/>
      <c r="IR19" s="119"/>
      <c r="IS19" s="119"/>
      <c r="IT19" s="119"/>
      <c r="IU19" s="119"/>
      <c r="IV19" s="119"/>
    </row>
    <row r="20" spans="1:256" s="6" customFormat="1" ht="51">
      <c r="A20" s="7"/>
      <c r="B20" s="16"/>
      <c r="C20" s="22">
        <v>232</v>
      </c>
      <c r="D20" s="19" t="s">
        <v>51</v>
      </c>
      <c r="E20" s="142">
        <v>1000</v>
      </c>
      <c r="F20" s="142">
        <v>1000</v>
      </c>
      <c r="G20" s="185">
        <f t="shared" si="0"/>
        <v>1</v>
      </c>
      <c r="IL20" s="119"/>
      <c r="IM20" s="119"/>
      <c r="IN20" s="119"/>
      <c r="IO20" s="119"/>
      <c r="IP20" s="119"/>
      <c r="IQ20" s="119"/>
      <c r="IR20" s="119"/>
      <c r="IS20" s="119"/>
      <c r="IT20" s="119"/>
      <c r="IU20" s="119"/>
      <c r="IV20" s="119"/>
    </row>
    <row r="21" spans="1:256" s="6" customFormat="1" ht="12.75">
      <c r="A21" s="7"/>
      <c r="B21" s="8"/>
      <c r="C21" s="9"/>
      <c r="D21" s="8"/>
      <c r="E21" s="141"/>
      <c r="F21" s="141"/>
      <c r="G21" s="184"/>
      <c r="IL21" s="119"/>
      <c r="IM21" s="119"/>
      <c r="IN21" s="119"/>
      <c r="IO21" s="119"/>
      <c r="IP21" s="119"/>
      <c r="IQ21" s="119"/>
      <c r="IR21" s="119"/>
      <c r="IS21" s="119"/>
      <c r="IT21" s="119"/>
      <c r="IU21" s="119"/>
      <c r="IV21" s="119"/>
    </row>
    <row r="22" spans="1:256" s="6" customFormat="1" ht="12.75">
      <c r="A22" s="7"/>
      <c r="B22" s="8">
        <v>92116</v>
      </c>
      <c r="C22" s="9"/>
      <c r="D22" s="21" t="s">
        <v>176</v>
      </c>
      <c r="E22" s="141">
        <f>SUM(E23:E23)</f>
        <v>43700</v>
      </c>
      <c r="F22" s="141">
        <f>SUM(F23:F23)</f>
        <v>43700</v>
      </c>
      <c r="G22" s="184">
        <f t="shared" si="0"/>
        <v>1</v>
      </c>
      <c r="IL22" s="119"/>
      <c r="IM22" s="119"/>
      <c r="IN22" s="119"/>
      <c r="IO22" s="119"/>
      <c r="IP22" s="119"/>
      <c r="IQ22" s="119"/>
      <c r="IR22" s="119"/>
      <c r="IS22" s="119"/>
      <c r="IT22" s="119"/>
      <c r="IU22" s="119"/>
      <c r="IV22" s="119"/>
    </row>
    <row r="23" spans="1:256" s="6" customFormat="1" ht="51">
      <c r="A23" s="15"/>
      <c r="B23" s="16"/>
      <c r="C23" s="22" t="s">
        <v>184</v>
      </c>
      <c r="D23" s="19" t="s">
        <v>51</v>
      </c>
      <c r="E23" s="142">
        <v>43700</v>
      </c>
      <c r="F23" s="142">
        <v>43700</v>
      </c>
      <c r="G23" s="185">
        <f t="shared" si="0"/>
        <v>1</v>
      </c>
      <c r="IL23" s="119"/>
      <c r="IM23" s="119"/>
      <c r="IN23" s="119"/>
      <c r="IO23" s="119"/>
      <c r="IP23" s="119"/>
      <c r="IQ23" s="119"/>
      <c r="IR23" s="119"/>
      <c r="IS23" s="119"/>
      <c r="IT23" s="119"/>
      <c r="IU23" s="119"/>
      <c r="IV23" s="119"/>
    </row>
    <row r="24" spans="1:256" s="6" customFormat="1" ht="12.75">
      <c r="A24" s="15"/>
      <c r="B24" s="16"/>
      <c r="C24" s="22"/>
      <c r="D24" s="19"/>
      <c r="E24" s="142"/>
      <c r="F24" s="142"/>
      <c r="G24" s="185"/>
      <c r="IL24" s="119"/>
      <c r="IM24" s="119"/>
      <c r="IN24" s="119"/>
      <c r="IO24" s="119"/>
      <c r="IP24" s="119"/>
      <c r="IQ24" s="119"/>
      <c r="IR24" s="119"/>
      <c r="IS24" s="119"/>
      <c r="IT24" s="119"/>
      <c r="IU24" s="119"/>
      <c r="IV24" s="119"/>
    </row>
    <row r="25" spans="1:256" s="40" customFormat="1" ht="15">
      <c r="A25" s="7"/>
      <c r="B25" s="8">
        <v>92195</v>
      </c>
      <c r="C25" s="9"/>
      <c r="D25" s="21" t="s">
        <v>42</v>
      </c>
      <c r="E25" s="141">
        <f>SUM(E26:E26)</f>
        <v>12800</v>
      </c>
      <c r="F25" s="141">
        <f>SUM(F26:F26)</f>
        <v>12800</v>
      </c>
      <c r="G25" s="184">
        <f t="shared" si="0"/>
        <v>1</v>
      </c>
      <c r="IL25" s="120"/>
      <c r="IM25" s="120"/>
      <c r="IN25" s="120"/>
      <c r="IO25" s="120"/>
      <c r="IP25" s="120"/>
      <c r="IQ25" s="120"/>
      <c r="IR25" s="120"/>
      <c r="IS25" s="120"/>
      <c r="IT25" s="120"/>
      <c r="IU25" s="120"/>
      <c r="IV25" s="120"/>
    </row>
    <row r="26" spans="1:256" ht="51">
      <c r="A26" s="15"/>
      <c r="B26" s="16"/>
      <c r="C26" s="22" t="s">
        <v>184</v>
      </c>
      <c r="D26" s="19" t="s">
        <v>51</v>
      </c>
      <c r="E26" s="142">
        <v>12800</v>
      </c>
      <c r="F26" s="142">
        <v>12800</v>
      </c>
      <c r="G26" s="185">
        <f t="shared" si="0"/>
        <v>1</v>
      </c>
      <c r="IL26" s="28"/>
      <c r="IM26" s="28"/>
      <c r="IN26" s="28"/>
      <c r="IO26" s="28"/>
      <c r="IP26" s="28"/>
      <c r="IQ26" s="28"/>
      <c r="IR26" s="28"/>
      <c r="IS26" s="28"/>
      <c r="IT26" s="28"/>
      <c r="IU26" s="28"/>
      <c r="IV26" s="28"/>
    </row>
    <row r="27" spans="1:256" ht="12.75">
      <c r="A27" s="15"/>
      <c r="B27" s="16"/>
      <c r="C27" s="22"/>
      <c r="D27" s="19"/>
      <c r="E27" s="142"/>
      <c r="F27" s="142"/>
      <c r="G27" s="185"/>
      <c r="IL27" s="28"/>
      <c r="IM27" s="28"/>
      <c r="IN27" s="28"/>
      <c r="IO27" s="28"/>
      <c r="IP27" s="28"/>
      <c r="IQ27" s="28"/>
      <c r="IR27" s="28"/>
      <c r="IS27" s="28"/>
      <c r="IT27" s="28"/>
      <c r="IU27" s="28"/>
      <c r="IV27" s="28"/>
    </row>
    <row r="28" spans="1:256" ht="12.75">
      <c r="A28" s="3">
        <v>926</v>
      </c>
      <c r="B28" s="4"/>
      <c r="C28" s="5"/>
      <c r="D28" s="4" t="s">
        <v>34</v>
      </c>
      <c r="E28" s="143">
        <f>SUM(E30)</f>
        <v>2000</v>
      </c>
      <c r="F28" s="143">
        <f>SUM(F30)</f>
        <v>2000</v>
      </c>
      <c r="G28" s="186">
        <f t="shared" si="0"/>
        <v>1</v>
      </c>
      <c r="IL28" s="28"/>
      <c r="IM28" s="28"/>
      <c r="IN28" s="28"/>
      <c r="IO28" s="28"/>
      <c r="IP28" s="28"/>
      <c r="IQ28" s="28"/>
      <c r="IR28" s="28"/>
      <c r="IS28" s="28"/>
      <c r="IT28" s="28"/>
      <c r="IU28" s="28"/>
      <c r="IV28" s="28"/>
    </row>
    <row r="29" spans="1:256" ht="12.75">
      <c r="A29" s="7"/>
      <c r="B29" s="8"/>
      <c r="C29" s="9"/>
      <c r="D29" s="8"/>
      <c r="E29" s="141"/>
      <c r="F29" s="141"/>
      <c r="G29" s="184"/>
      <c r="IL29" s="28"/>
      <c r="IM29" s="28"/>
      <c r="IN29" s="28"/>
      <c r="IO29" s="28"/>
      <c r="IP29" s="28"/>
      <c r="IQ29" s="28"/>
      <c r="IR29" s="28"/>
      <c r="IS29" s="28"/>
      <c r="IT29" s="28"/>
      <c r="IU29" s="28"/>
      <c r="IV29" s="28"/>
    </row>
    <row r="30" spans="1:256" ht="12.75">
      <c r="A30" s="7"/>
      <c r="B30" s="8">
        <v>92605</v>
      </c>
      <c r="C30" s="9"/>
      <c r="D30" s="21" t="s">
        <v>238</v>
      </c>
      <c r="E30" s="141">
        <f>SUM(E31:E31)</f>
        <v>2000</v>
      </c>
      <c r="F30" s="141">
        <f>SUM(F31:F31)</f>
        <v>2000</v>
      </c>
      <c r="G30" s="184">
        <f t="shared" si="0"/>
        <v>1</v>
      </c>
      <c r="IL30" s="28"/>
      <c r="IM30" s="28"/>
      <c r="IN30" s="28"/>
      <c r="IO30" s="28"/>
      <c r="IP30" s="28"/>
      <c r="IQ30" s="28"/>
      <c r="IR30" s="28"/>
      <c r="IS30" s="28"/>
      <c r="IT30" s="28"/>
      <c r="IU30" s="28"/>
      <c r="IV30" s="28"/>
    </row>
    <row r="31" spans="1:256" ht="51">
      <c r="A31" s="7"/>
      <c r="B31" s="16"/>
      <c r="C31" s="22">
        <v>232</v>
      </c>
      <c r="D31" s="19" t="s">
        <v>51</v>
      </c>
      <c r="E31" s="142">
        <v>2000</v>
      </c>
      <c r="F31" s="142">
        <v>2000</v>
      </c>
      <c r="G31" s="185">
        <f t="shared" si="0"/>
        <v>1</v>
      </c>
      <c r="IL31" s="28"/>
      <c r="IM31" s="28"/>
      <c r="IN31" s="28"/>
      <c r="IO31" s="28"/>
      <c r="IP31" s="28"/>
      <c r="IQ31" s="28"/>
      <c r="IR31" s="28"/>
      <c r="IS31" s="28"/>
      <c r="IT31" s="28"/>
      <c r="IU31" s="28"/>
      <c r="IV31" s="28"/>
    </row>
    <row r="32" spans="1:256" ht="13.5" thickBot="1">
      <c r="A32" s="7"/>
      <c r="B32" s="16"/>
      <c r="C32" s="22"/>
      <c r="D32" s="19"/>
      <c r="E32" s="142"/>
      <c r="F32" s="142"/>
      <c r="G32" s="185"/>
      <c r="IL32" s="28"/>
      <c r="IM32" s="28"/>
      <c r="IN32" s="28"/>
      <c r="IO32" s="28"/>
      <c r="IP32" s="28"/>
      <c r="IQ32" s="28"/>
      <c r="IR32" s="28"/>
      <c r="IS32" s="28"/>
      <c r="IT32" s="28"/>
      <c r="IU32" s="28"/>
      <c r="IV32" s="28"/>
    </row>
    <row r="33" spans="1:256" ht="16.5" thickBot="1" thickTop="1">
      <c r="A33" s="221" t="s">
        <v>14</v>
      </c>
      <c r="B33" s="222"/>
      <c r="C33" s="222"/>
      <c r="D33" s="222"/>
      <c r="E33" s="205">
        <f>SUM(E7,E12,E17,E28)</f>
        <v>127000</v>
      </c>
      <c r="F33" s="205">
        <f>SUM(F7,F12,F17,F28)</f>
        <v>128445</v>
      </c>
      <c r="G33" s="208">
        <f t="shared" si="0"/>
        <v>1.0113779527559055</v>
      </c>
      <c r="IL33" s="28"/>
      <c r="IM33" s="28"/>
      <c r="IN33" s="28"/>
      <c r="IO33" s="28"/>
      <c r="IP33" s="28"/>
      <c r="IQ33" s="28"/>
      <c r="IR33" s="28"/>
      <c r="IS33" s="28"/>
      <c r="IT33" s="28"/>
      <c r="IU33" s="28"/>
      <c r="IV33" s="28"/>
    </row>
    <row r="34" spans="246:256" ht="13.5" thickTop="1">
      <c r="IL34" s="28"/>
      <c r="IM34" s="28"/>
      <c r="IN34" s="28"/>
      <c r="IO34" s="28"/>
      <c r="IP34" s="28"/>
      <c r="IQ34" s="28"/>
      <c r="IR34" s="28"/>
      <c r="IS34" s="28"/>
      <c r="IT34" s="28"/>
      <c r="IU34" s="28"/>
      <c r="IV34" s="28"/>
    </row>
    <row r="35" spans="246:256" ht="12.75">
      <c r="IL35" s="28"/>
      <c r="IM35" s="28"/>
      <c r="IN35" s="28"/>
      <c r="IO35" s="28"/>
      <c r="IP35" s="28"/>
      <c r="IQ35" s="28"/>
      <c r="IR35" s="28"/>
      <c r="IS35" s="28"/>
      <c r="IT35" s="28"/>
      <c r="IU35" s="28"/>
      <c r="IV35" s="28"/>
    </row>
    <row r="36" spans="246:256" ht="12.75">
      <c r="IL36" s="28"/>
      <c r="IM36" s="28"/>
      <c r="IN36" s="28"/>
      <c r="IO36" s="28"/>
      <c r="IP36" s="28"/>
      <c r="IQ36" s="28"/>
      <c r="IR36" s="28"/>
      <c r="IS36" s="28"/>
      <c r="IT36" s="28"/>
      <c r="IU36" s="28"/>
      <c r="IV36" s="28"/>
    </row>
    <row r="37" spans="246:256" ht="12.75">
      <c r="IL37" s="28"/>
      <c r="IM37" s="28"/>
      <c r="IN37" s="28"/>
      <c r="IO37" s="28"/>
      <c r="IP37" s="28"/>
      <c r="IQ37" s="28"/>
      <c r="IR37" s="28"/>
      <c r="IS37" s="28"/>
      <c r="IT37" s="28"/>
      <c r="IU37" s="28"/>
      <c r="IV37" s="28"/>
    </row>
    <row r="38" spans="246:256" ht="12.75">
      <c r="IL38" s="28"/>
      <c r="IM38" s="28"/>
      <c r="IN38" s="28"/>
      <c r="IO38" s="28"/>
      <c r="IP38" s="28"/>
      <c r="IQ38" s="28"/>
      <c r="IR38" s="28"/>
      <c r="IS38" s="28"/>
      <c r="IT38" s="28"/>
      <c r="IU38" s="28"/>
      <c r="IV38" s="28"/>
    </row>
    <row r="39" spans="246:256" ht="12.75">
      <c r="IL39" s="28"/>
      <c r="IM39" s="28"/>
      <c r="IN39" s="28"/>
      <c r="IO39" s="28"/>
      <c r="IP39" s="28"/>
      <c r="IQ39" s="28"/>
      <c r="IR39" s="28"/>
      <c r="IS39" s="28"/>
      <c r="IT39" s="28"/>
      <c r="IU39" s="28"/>
      <c r="IV39" s="28"/>
    </row>
    <row r="40" spans="246:256" ht="12.75">
      <c r="IL40" s="28"/>
      <c r="IM40" s="28"/>
      <c r="IN40" s="28"/>
      <c r="IO40" s="28"/>
      <c r="IP40" s="28"/>
      <c r="IQ40" s="28"/>
      <c r="IR40" s="28"/>
      <c r="IS40" s="28"/>
      <c r="IT40" s="28"/>
      <c r="IU40" s="28"/>
      <c r="IV40" s="28"/>
    </row>
    <row r="41" spans="6:256" ht="12.75"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/>
      <c r="EU41" s="28"/>
      <c r="EV41" s="28"/>
      <c r="EW41" s="28"/>
      <c r="EX41" s="28"/>
      <c r="EY41" s="28"/>
      <c r="EZ41" s="28"/>
      <c r="FA41" s="28"/>
      <c r="FB41" s="28"/>
      <c r="FC41" s="28"/>
      <c r="FD41" s="28"/>
      <c r="FE41" s="28"/>
      <c r="FF41" s="28"/>
      <c r="FG41" s="28"/>
      <c r="FH41" s="28"/>
      <c r="FI41" s="28"/>
      <c r="FJ41" s="28"/>
      <c r="FK41" s="28"/>
      <c r="FL41" s="28"/>
      <c r="FM41" s="28"/>
      <c r="FN41" s="28"/>
      <c r="FO41" s="28"/>
      <c r="FP41" s="28"/>
      <c r="FQ41" s="28"/>
      <c r="FR41" s="28"/>
      <c r="FS41" s="28"/>
      <c r="FT41" s="28"/>
      <c r="FU41" s="28"/>
      <c r="FV41" s="28"/>
      <c r="FW41" s="28"/>
      <c r="FX41" s="28"/>
      <c r="FY41" s="28"/>
      <c r="FZ41" s="28"/>
      <c r="GA41" s="28"/>
      <c r="GB41" s="28"/>
      <c r="GC41" s="28"/>
      <c r="GD41" s="28"/>
      <c r="GE41" s="28"/>
      <c r="GF41" s="28"/>
      <c r="GG41" s="28"/>
      <c r="GH41" s="28"/>
      <c r="GI41" s="28"/>
      <c r="GJ41" s="28"/>
      <c r="GK41" s="28"/>
      <c r="GL41" s="28"/>
      <c r="GM41" s="28"/>
      <c r="GN41" s="28"/>
      <c r="GO41" s="28"/>
      <c r="GP41" s="28"/>
      <c r="GQ41" s="28"/>
      <c r="GR41" s="28"/>
      <c r="GS41" s="28"/>
      <c r="GT41" s="28"/>
      <c r="GU41" s="28"/>
      <c r="GV41" s="28"/>
      <c r="GW41" s="28"/>
      <c r="GX41" s="28"/>
      <c r="GY41" s="28"/>
      <c r="GZ41" s="28"/>
      <c r="HA41" s="28"/>
      <c r="HB41" s="28"/>
      <c r="HC41" s="28"/>
      <c r="HD41" s="28"/>
      <c r="HE41" s="28"/>
      <c r="HF41" s="28"/>
      <c r="HG41" s="28"/>
      <c r="HH41" s="28"/>
      <c r="HI41" s="28"/>
      <c r="HJ41" s="28"/>
      <c r="HK41" s="28"/>
      <c r="HL41" s="28"/>
      <c r="HM41" s="28"/>
      <c r="HN41" s="28"/>
      <c r="HO41" s="28"/>
      <c r="HP41" s="28"/>
      <c r="HQ41" s="28"/>
      <c r="HR41" s="28"/>
      <c r="HS41" s="28"/>
      <c r="HT41" s="28"/>
      <c r="HU41" s="28"/>
      <c r="HV41" s="28"/>
      <c r="HW41" s="28"/>
      <c r="HX41" s="28"/>
      <c r="HY41" s="28"/>
      <c r="HZ41" s="28"/>
      <c r="IA41" s="28"/>
      <c r="IB41" s="28"/>
      <c r="IC41" s="28"/>
      <c r="ID41" s="28"/>
      <c r="IE41" s="28"/>
      <c r="IF41" s="28"/>
      <c r="IG41" s="28"/>
      <c r="IH41" s="28"/>
      <c r="II41" s="28"/>
      <c r="IJ41" s="28"/>
      <c r="IK41" s="28"/>
      <c r="IL41" s="28"/>
      <c r="IM41" s="28"/>
      <c r="IN41" s="28"/>
      <c r="IO41" s="28"/>
      <c r="IP41" s="28"/>
      <c r="IQ41" s="28"/>
      <c r="IR41" s="28"/>
      <c r="IS41" s="28"/>
      <c r="IT41" s="28"/>
      <c r="IU41" s="28"/>
      <c r="IV41" s="28"/>
    </row>
    <row r="42" spans="1:256" s="29" customFormat="1" ht="12.75">
      <c r="A42" s="20"/>
      <c r="B42" s="20"/>
      <c r="C42" s="20"/>
      <c r="D42" s="1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/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/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/>
      <c r="EU42" s="28"/>
      <c r="EV42" s="28"/>
      <c r="EW42" s="28"/>
      <c r="EX42" s="28"/>
      <c r="EY42" s="28"/>
      <c r="EZ42" s="28"/>
      <c r="FA42" s="28"/>
      <c r="FB42" s="28"/>
      <c r="FC42" s="28"/>
      <c r="FD42" s="28"/>
      <c r="FE42" s="28"/>
      <c r="FF42" s="28"/>
      <c r="FG42" s="28"/>
      <c r="FH42" s="28"/>
      <c r="FI42" s="28"/>
      <c r="FJ42" s="28"/>
      <c r="FK42" s="28"/>
      <c r="FL42" s="28"/>
      <c r="FM42" s="28"/>
      <c r="FN42" s="28"/>
      <c r="FO42" s="28"/>
      <c r="FP42" s="28"/>
      <c r="FQ42" s="28"/>
      <c r="FR42" s="28"/>
      <c r="FS42" s="28"/>
      <c r="FT42" s="28"/>
      <c r="FU42" s="28"/>
      <c r="FV42" s="28"/>
      <c r="FW42" s="28"/>
      <c r="FX42" s="28"/>
      <c r="FY42" s="28"/>
      <c r="FZ42" s="28"/>
      <c r="GA42" s="28"/>
      <c r="GB42" s="28"/>
      <c r="GC42" s="28"/>
      <c r="GD42" s="28"/>
      <c r="GE42" s="28"/>
      <c r="GF42" s="28"/>
      <c r="GG42" s="28"/>
      <c r="GH42" s="28"/>
      <c r="GI42" s="28"/>
      <c r="GJ42" s="28"/>
      <c r="GK42" s="28"/>
      <c r="GL42" s="28"/>
      <c r="GM42" s="28"/>
      <c r="GN42" s="28"/>
      <c r="GO42" s="28"/>
      <c r="GP42" s="28"/>
      <c r="GQ42" s="28"/>
      <c r="GR42" s="28"/>
      <c r="GS42" s="28"/>
      <c r="GT42" s="28"/>
      <c r="GU42" s="28"/>
      <c r="GV42" s="28"/>
      <c r="GW42" s="28"/>
      <c r="GX42" s="28"/>
      <c r="GY42" s="28"/>
      <c r="GZ42" s="28"/>
      <c r="HA42" s="28"/>
      <c r="HB42" s="28"/>
      <c r="HC42" s="28"/>
      <c r="HD42" s="28"/>
      <c r="HE42" s="28"/>
      <c r="HF42" s="28"/>
      <c r="HG42" s="28"/>
      <c r="HH42" s="28"/>
      <c r="HI42" s="28"/>
      <c r="HJ42" s="28"/>
      <c r="HK42" s="28"/>
      <c r="HL42" s="28"/>
      <c r="HM42" s="28"/>
      <c r="HN42" s="28"/>
      <c r="HO42" s="28"/>
      <c r="HP42" s="28"/>
      <c r="HQ42" s="28"/>
      <c r="HR42" s="28"/>
      <c r="HS42" s="28"/>
      <c r="HT42" s="28"/>
      <c r="HU42" s="28"/>
      <c r="HV42" s="28"/>
      <c r="HW42" s="28"/>
      <c r="HX42" s="28"/>
      <c r="HY42" s="28"/>
      <c r="HZ42" s="28"/>
      <c r="IA42" s="28"/>
      <c r="IB42" s="28"/>
      <c r="IC42" s="28"/>
      <c r="ID42" s="28"/>
      <c r="IE42" s="28"/>
      <c r="IF42" s="28"/>
      <c r="IG42" s="28"/>
      <c r="IH42" s="28"/>
      <c r="II42" s="28"/>
      <c r="IJ42" s="28"/>
      <c r="IK42" s="28"/>
      <c r="IL42" s="28"/>
      <c r="IM42" s="28"/>
      <c r="IN42" s="28"/>
      <c r="IO42" s="28"/>
      <c r="IP42" s="28"/>
      <c r="IQ42" s="28"/>
      <c r="IR42" s="28"/>
      <c r="IS42" s="28"/>
      <c r="IT42" s="28"/>
      <c r="IU42" s="28"/>
      <c r="IV42" s="28"/>
    </row>
    <row r="43" spans="1:4" s="28" customFormat="1" ht="12.75">
      <c r="A43" s="20"/>
      <c r="B43" s="20"/>
      <c r="C43" s="20"/>
      <c r="D43" s="1"/>
    </row>
    <row r="44" spans="246:256" ht="12.75">
      <c r="IL44" s="28"/>
      <c r="IM44" s="28"/>
      <c r="IN44" s="28"/>
      <c r="IO44" s="28"/>
      <c r="IP44" s="28"/>
      <c r="IQ44" s="28"/>
      <c r="IR44" s="28"/>
      <c r="IS44" s="28"/>
      <c r="IT44" s="28"/>
      <c r="IU44" s="28"/>
      <c r="IV44" s="28"/>
    </row>
    <row r="45" spans="1:256" s="2" customFormat="1" ht="12.75">
      <c r="A45" s="20"/>
      <c r="B45" s="20"/>
      <c r="C45" s="20"/>
      <c r="D45" s="1"/>
      <c r="IL45" s="118"/>
      <c r="IM45" s="118"/>
      <c r="IN45" s="118"/>
      <c r="IO45" s="118"/>
      <c r="IP45" s="118"/>
      <c r="IQ45" s="118"/>
      <c r="IR45" s="118"/>
      <c r="IS45" s="118"/>
      <c r="IT45" s="118"/>
      <c r="IU45" s="118"/>
      <c r="IV45" s="118"/>
    </row>
    <row r="46" spans="1:256" s="2" customFormat="1" ht="12.75">
      <c r="A46" s="20"/>
      <c r="B46" s="20"/>
      <c r="C46" s="20"/>
      <c r="D46" s="1"/>
      <c r="IL46" s="118"/>
      <c r="IM46" s="118"/>
      <c r="IN46" s="118"/>
      <c r="IO46" s="118"/>
      <c r="IP46" s="118"/>
      <c r="IQ46" s="118"/>
      <c r="IR46" s="118"/>
      <c r="IS46" s="118"/>
      <c r="IT46" s="118"/>
      <c r="IU46" s="118"/>
      <c r="IV46" s="118"/>
    </row>
    <row r="47" spans="1:256" s="2" customFormat="1" ht="12.75">
      <c r="A47" s="20"/>
      <c r="B47" s="20"/>
      <c r="C47" s="20"/>
      <c r="D47" s="1"/>
      <c r="IL47" s="118"/>
      <c r="IM47" s="118"/>
      <c r="IN47" s="118"/>
      <c r="IO47" s="118"/>
      <c r="IP47" s="118"/>
      <c r="IQ47" s="118"/>
      <c r="IR47" s="118"/>
      <c r="IS47" s="118"/>
      <c r="IT47" s="118"/>
      <c r="IU47" s="118"/>
      <c r="IV47" s="118"/>
    </row>
    <row r="48" spans="1:4" s="2" customFormat="1" ht="12.75">
      <c r="A48" s="20"/>
      <c r="B48" s="20"/>
      <c r="C48" s="20"/>
      <c r="D48" s="1"/>
    </row>
    <row r="49" spans="1:4" s="2" customFormat="1" ht="12.75">
      <c r="A49" s="20"/>
      <c r="B49" s="20"/>
      <c r="C49" s="20"/>
      <c r="D49" s="1"/>
    </row>
    <row r="50" spans="1:4" s="2" customFormat="1" ht="12.75">
      <c r="A50" s="20"/>
      <c r="B50" s="20"/>
      <c r="C50" s="20"/>
      <c r="D50" s="1"/>
    </row>
    <row r="51" spans="1:4" s="2" customFormat="1" ht="12.75">
      <c r="A51" s="20"/>
      <c r="B51" s="20"/>
      <c r="C51" s="20"/>
      <c r="D51" s="1"/>
    </row>
  </sheetData>
  <mergeCells count="5">
    <mergeCell ref="F1:G1"/>
    <mergeCell ref="F2:G2"/>
    <mergeCell ref="A33:D33"/>
    <mergeCell ref="A3:G3"/>
    <mergeCell ref="A4:G4"/>
  </mergeCells>
  <printOptions/>
  <pageMargins left="0.5905511811023623" right="0.3937007874015748" top="0.7874015748031497" bottom="0.787401574803149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84"/>
  <sheetViews>
    <sheetView workbookViewId="0" topLeftCell="A1">
      <selection activeCell="A1" sqref="A1"/>
    </sheetView>
  </sheetViews>
  <sheetFormatPr defaultColWidth="9.00390625" defaultRowHeight="12.75"/>
  <cols>
    <col min="1" max="1" width="5.375" style="30" customWidth="1"/>
    <col min="2" max="2" width="7.75390625" style="31" bestFit="1" customWidth="1"/>
    <col min="3" max="3" width="6.00390625" style="39" customWidth="1"/>
    <col min="4" max="4" width="41.625" style="30" customWidth="1"/>
    <col min="5" max="5" width="12.25390625" style="32" customWidth="1"/>
    <col min="6" max="6" width="13.25390625" style="32" customWidth="1"/>
    <col min="7" max="7" width="9.25390625" style="30" customWidth="1"/>
    <col min="8" max="16384" width="7.875" style="30" customWidth="1"/>
  </cols>
  <sheetData>
    <row r="1" spans="5:7" ht="12.75">
      <c r="E1" s="181"/>
      <c r="F1" s="224" t="s">
        <v>280</v>
      </c>
      <c r="G1" s="224"/>
    </row>
    <row r="2" spans="5:7" ht="18.75" customHeight="1">
      <c r="E2" s="92"/>
      <c r="F2" s="224" t="s">
        <v>306</v>
      </c>
      <c r="G2" s="224"/>
    </row>
    <row r="3" spans="1:7" s="39" customFormat="1" ht="18">
      <c r="A3" s="239" t="s">
        <v>243</v>
      </c>
      <c r="B3" s="239"/>
      <c r="C3" s="239"/>
      <c r="D3" s="239"/>
      <c r="E3" s="239"/>
      <c r="F3" s="235"/>
      <c r="G3" s="235"/>
    </row>
    <row r="4" spans="1:7" s="39" customFormat="1" ht="18">
      <c r="A4" s="225" t="s">
        <v>305</v>
      </c>
      <c r="B4" s="225"/>
      <c r="C4" s="225"/>
      <c r="D4" s="225"/>
      <c r="E4" s="225"/>
      <c r="F4" s="225"/>
      <c r="G4" s="225"/>
    </row>
    <row r="5" spans="1:6" s="17" customFormat="1" ht="13.5" thickBot="1">
      <c r="A5" s="33"/>
      <c r="B5" s="33"/>
      <c r="C5" s="33"/>
      <c r="D5" s="33"/>
      <c r="E5" s="34"/>
      <c r="F5" s="34"/>
    </row>
    <row r="6" spans="1:7" s="48" customFormat="1" ht="27" thickBot="1" thickTop="1">
      <c r="A6" s="116" t="s">
        <v>0</v>
      </c>
      <c r="B6" s="110" t="s">
        <v>1</v>
      </c>
      <c r="C6" s="117" t="s">
        <v>2</v>
      </c>
      <c r="D6" s="117" t="s">
        <v>3</v>
      </c>
      <c r="E6" s="87" t="s">
        <v>15</v>
      </c>
      <c r="F6" s="87" t="s">
        <v>281</v>
      </c>
      <c r="G6" s="88" t="s">
        <v>282</v>
      </c>
    </row>
    <row r="7" spans="1:7" s="48" customFormat="1" ht="16.5" thickTop="1">
      <c r="A7" s="53" t="s">
        <v>125</v>
      </c>
      <c r="B7" s="54"/>
      <c r="C7" s="74"/>
      <c r="D7" s="54" t="s">
        <v>30</v>
      </c>
      <c r="E7" s="209">
        <f>SUM(E9)</f>
        <v>56800</v>
      </c>
      <c r="F7" s="209">
        <f>SUM(F9)</f>
        <v>56800</v>
      </c>
      <c r="G7" s="213">
        <f>SUM(F7/E7)</f>
        <v>1</v>
      </c>
    </row>
    <row r="8" spans="1:7" s="48" customFormat="1" ht="15.75">
      <c r="A8" s="71"/>
      <c r="B8" s="59"/>
      <c r="C8" s="76"/>
      <c r="D8" s="59"/>
      <c r="E8" s="210"/>
      <c r="F8" s="210"/>
      <c r="G8" s="214"/>
    </row>
    <row r="9" spans="1:7" s="48" customFormat="1" ht="15.75">
      <c r="A9" s="71"/>
      <c r="B9" s="8">
        <v>71035</v>
      </c>
      <c r="C9" s="9"/>
      <c r="D9" s="21" t="s">
        <v>220</v>
      </c>
      <c r="E9" s="141">
        <f>SUM(E10:E10)</f>
        <v>56800</v>
      </c>
      <c r="F9" s="141">
        <f>SUM(F10:F10)</f>
        <v>56800</v>
      </c>
      <c r="G9" s="184">
        <f aca="true" t="shared" si="0" ref="G9:G39">SUM(F9/E9)</f>
        <v>1</v>
      </c>
    </row>
    <row r="10" spans="1:7" s="48" customFormat="1" ht="15.75">
      <c r="A10" s="71"/>
      <c r="B10" s="16"/>
      <c r="C10" s="77">
        <v>6050</v>
      </c>
      <c r="D10" s="61" t="s">
        <v>105</v>
      </c>
      <c r="E10" s="142">
        <v>56800</v>
      </c>
      <c r="F10" s="142">
        <v>56800</v>
      </c>
      <c r="G10" s="185">
        <f t="shared" si="0"/>
        <v>1</v>
      </c>
    </row>
    <row r="11" spans="1:7" s="48" customFormat="1" ht="15.75">
      <c r="A11" s="71"/>
      <c r="B11" s="16"/>
      <c r="C11" s="79" t="s">
        <v>4</v>
      </c>
      <c r="D11" s="57" t="s">
        <v>239</v>
      </c>
      <c r="E11" s="211">
        <v>56800</v>
      </c>
      <c r="F11" s="211">
        <v>56800</v>
      </c>
      <c r="G11" s="215">
        <f t="shared" si="0"/>
        <v>1</v>
      </c>
    </row>
    <row r="12" spans="1:7" s="48" customFormat="1" ht="15.75">
      <c r="A12" s="71"/>
      <c r="B12" s="16"/>
      <c r="C12" s="79"/>
      <c r="D12" s="57"/>
      <c r="E12" s="211"/>
      <c r="F12" s="211"/>
      <c r="G12" s="215"/>
    </row>
    <row r="13" spans="1:7" s="81" customFormat="1" ht="12.75">
      <c r="A13" s="11" t="s">
        <v>127</v>
      </c>
      <c r="B13" s="5"/>
      <c r="C13" s="5"/>
      <c r="D13" s="5" t="s">
        <v>17</v>
      </c>
      <c r="E13" s="190">
        <f>SUM(E15)</f>
        <v>10700</v>
      </c>
      <c r="F13" s="190">
        <f>SUM(F15)</f>
        <v>10700</v>
      </c>
      <c r="G13" s="195">
        <f t="shared" si="0"/>
        <v>1</v>
      </c>
    </row>
    <row r="14" spans="1:7" s="81" customFormat="1" ht="12.75">
      <c r="A14" s="26"/>
      <c r="B14" s="22"/>
      <c r="C14" s="22"/>
      <c r="D14" s="27"/>
      <c r="E14" s="191"/>
      <c r="F14" s="191"/>
      <c r="G14" s="196"/>
    </row>
    <row r="15" spans="1:7" s="81" customFormat="1" ht="12.75">
      <c r="A15" s="24"/>
      <c r="B15" s="9" t="s">
        <v>129</v>
      </c>
      <c r="C15" s="9"/>
      <c r="D15" s="25" t="s">
        <v>50</v>
      </c>
      <c r="E15" s="192">
        <f>SUM(E16:E20)</f>
        <v>10700</v>
      </c>
      <c r="F15" s="192">
        <f>SUM(F16:F20)</f>
        <v>10700</v>
      </c>
      <c r="G15" s="197">
        <f t="shared" si="0"/>
        <v>1</v>
      </c>
    </row>
    <row r="16" spans="1:7" s="81" customFormat="1" ht="12.75">
      <c r="A16" s="26"/>
      <c r="B16" s="22"/>
      <c r="C16" s="22" t="s">
        <v>108</v>
      </c>
      <c r="D16" s="27" t="s">
        <v>5</v>
      </c>
      <c r="E16" s="191">
        <v>7500</v>
      </c>
      <c r="F16" s="191">
        <v>7500</v>
      </c>
      <c r="G16" s="196">
        <f t="shared" si="0"/>
        <v>1</v>
      </c>
    </row>
    <row r="17" spans="1:7" s="81" customFormat="1" ht="12.75">
      <c r="A17" s="26"/>
      <c r="B17" s="22"/>
      <c r="C17" s="22" t="s">
        <v>109</v>
      </c>
      <c r="D17" s="27" t="s">
        <v>6</v>
      </c>
      <c r="E17" s="193">
        <v>700</v>
      </c>
      <c r="F17" s="193">
        <v>700</v>
      </c>
      <c r="G17" s="198">
        <f t="shared" si="0"/>
        <v>1</v>
      </c>
    </row>
    <row r="18" spans="1:7" s="81" customFormat="1" ht="12.75">
      <c r="A18" s="26"/>
      <c r="B18" s="22"/>
      <c r="C18" s="22" t="s">
        <v>114</v>
      </c>
      <c r="D18" s="27" t="s">
        <v>10</v>
      </c>
      <c r="E18" s="193">
        <v>1200</v>
      </c>
      <c r="F18" s="193">
        <v>1200</v>
      </c>
      <c r="G18" s="198">
        <f t="shared" si="0"/>
        <v>1</v>
      </c>
    </row>
    <row r="19" spans="1:7" s="81" customFormat="1" ht="12.75">
      <c r="A19" s="26"/>
      <c r="B19" s="22"/>
      <c r="C19" s="22" t="s">
        <v>115</v>
      </c>
      <c r="D19" s="27" t="s">
        <v>9</v>
      </c>
      <c r="E19" s="193">
        <v>200</v>
      </c>
      <c r="F19" s="193">
        <v>200</v>
      </c>
      <c r="G19" s="198">
        <f t="shared" si="0"/>
        <v>1</v>
      </c>
    </row>
    <row r="20" spans="1:7" s="81" customFormat="1" ht="12.75">
      <c r="A20" s="26"/>
      <c r="B20" s="22"/>
      <c r="C20" s="22" t="s">
        <v>112</v>
      </c>
      <c r="D20" s="27" t="s">
        <v>37</v>
      </c>
      <c r="E20" s="193">
        <v>1100</v>
      </c>
      <c r="F20" s="193">
        <v>1100</v>
      </c>
      <c r="G20" s="198">
        <f t="shared" si="0"/>
        <v>1</v>
      </c>
    </row>
    <row r="21" spans="1:7" s="81" customFormat="1" ht="12.75">
      <c r="A21" s="26"/>
      <c r="B21" s="22"/>
      <c r="C21" s="22"/>
      <c r="D21" s="27"/>
      <c r="E21" s="193"/>
      <c r="F21" s="193"/>
      <c r="G21" s="198"/>
    </row>
    <row r="22" spans="1:7" s="81" customFormat="1" ht="25.5">
      <c r="A22" s="11" t="s">
        <v>172</v>
      </c>
      <c r="B22" s="5"/>
      <c r="C22" s="5"/>
      <c r="D22" s="5" t="s">
        <v>25</v>
      </c>
      <c r="E22" s="190">
        <f>SUM(E24,E27,E30)</f>
        <v>57500</v>
      </c>
      <c r="F22" s="190">
        <f>SUM(F24,F27,F30)</f>
        <v>57500</v>
      </c>
      <c r="G22" s="195">
        <f t="shared" si="0"/>
        <v>1</v>
      </c>
    </row>
    <row r="23" spans="1:7" s="81" customFormat="1" ht="12.75">
      <c r="A23" s="26"/>
      <c r="B23" s="22"/>
      <c r="C23" s="22"/>
      <c r="D23" s="27"/>
      <c r="E23" s="191"/>
      <c r="F23" s="191"/>
      <c r="G23" s="196"/>
    </row>
    <row r="24" spans="1:7" s="81" customFormat="1" ht="12.75">
      <c r="A24" s="26"/>
      <c r="B24" s="8">
        <v>92108</v>
      </c>
      <c r="C24" s="9"/>
      <c r="D24" s="21" t="s">
        <v>213</v>
      </c>
      <c r="E24" s="192">
        <f>SUM(E25:E25)</f>
        <v>1000</v>
      </c>
      <c r="F24" s="192">
        <f>SUM(F25:F25)</f>
        <v>1000</v>
      </c>
      <c r="G24" s="197">
        <f t="shared" si="0"/>
        <v>1</v>
      </c>
    </row>
    <row r="25" spans="1:7" s="81" customFormat="1" ht="12.75">
      <c r="A25" s="26"/>
      <c r="B25" s="16"/>
      <c r="C25" s="75" t="s">
        <v>162</v>
      </c>
      <c r="D25" s="57" t="s">
        <v>40</v>
      </c>
      <c r="E25" s="191">
        <v>1000</v>
      </c>
      <c r="F25" s="191">
        <v>1000</v>
      </c>
      <c r="G25" s="196">
        <f t="shared" si="0"/>
        <v>1</v>
      </c>
    </row>
    <row r="26" spans="1:7" s="81" customFormat="1" ht="12.75">
      <c r="A26" s="26"/>
      <c r="B26" s="22"/>
      <c r="C26" s="22"/>
      <c r="D26" s="27"/>
      <c r="E26" s="191"/>
      <c r="F26" s="191"/>
      <c r="G26" s="196"/>
    </row>
    <row r="27" spans="1:7" s="81" customFormat="1" ht="12.75">
      <c r="A27" s="24"/>
      <c r="B27" s="9" t="s">
        <v>175</v>
      </c>
      <c r="C27" s="9"/>
      <c r="D27" s="25" t="s">
        <v>176</v>
      </c>
      <c r="E27" s="192">
        <f>SUM(E28:E28)</f>
        <v>43700</v>
      </c>
      <c r="F27" s="192">
        <f>SUM(F28:F28)</f>
        <v>43700</v>
      </c>
      <c r="G27" s="197">
        <f t="shared" si="0"/>
        <v>1</v>
      </c>
    </row>
    <row r="28" spans="1:7" s="81" customFormat="1" ht="25.5">
      <c r="A28" s="26"/>
      <c r="B28" s="22"/>
      <c r="C28" s="22" t="s">
        <v>177</v>
      </c>
      <c r="D28" s="27" t="s">
        <v>178</v>
      </c>
      <c r="E28" s="191">
        <v>43700</v>
      </c>
      <c r="F28" s="191">
        <v>43700</v>
      </c>
      <c r="G28" s="196">
        <f t="shared" si="0"/>
        <v>1</v>
      </c>
    </row>
    <row r="29" spans="1:7" s="81" customFormat="1" ht="12.75">
      <c r="A29" s="26"/>
      <c r="B29" s="22"/>
      <c r="C29" s="22"/>
      <c r="D29" s="27"/>
      <c r="E29" s="191"/>
      <c r="F29" s="191"/>
      <c r="G29" s="196"/>
    </row>
    <row r="30" spans="1:7" s="41" customFormat="1" ht="15">
      <c r="A30" s="7"/>
      <c r="B30" s="8">
        <v>92195</v>
      </c>
      <c r="C30" s="9"/>
      <c r="D30" s="21" t="s">
        <v>42</v>
      </c>
      <c r="E30" s="141">
        <f>SUM(E31:E32)</f>
        <v>12800</v>
      </c>
      <c r="F30" s="141">
        <f>SUM(F31:F32)</f>
        <v>12800</v>
      </c>
      <c r="G30" s="184">
        <f t="shared" si="0"/>
        <v>1</v>
      </c>
    </row>
    <row r="31" spans="1:7" s="41" customFormat="1" ht="25.5">
      <c r="A31" s="7"/>
      <c r="B31" s="8"/>
      <c r="C31" s="22" t="s">
        <v>177</v>
      </c>
      <c r="D31" s="27" t="s">
        <v>178</v>
      </c>
      <c r="E31" s="191">
        <v>12000</v>
      </c>
      <c r="F31" s="191">
        <v>12000</v>
      </c>
      <c r="G31" s="196">
        <f>SUM(F31/E31)</f>
        <v>1</v>
      </c>
    </row>
    <row r="32" spans="1:7" s="81" customFormat="1" ht="12.75">
      <c r="A32" s="15"/>
      <c r="B32" s="16"/>
      <c r="C32" s="22" t="s">
        <v>112</v>
      </c>
      <c r="D32" s="27" t="s">
        <v>37</v>
      </c>
      <c r="E32" s="142">
        <v>800</v>
      </c>
      <c r="F32" s="142">
        <v>800</v>
      </c>
      <c r="G32" s="185">
        <f t="shared" si="0"/>
        <v>1</v>
      </c>
    </row>
    <row r="33" spans="1:7" s="81" customFormat="1" ht="12.75">
      <c r="A33" s="15"/>
      <c r="B33" s="16"/>
      <c r="C33" s="22"/>
      <c r="D33" s="27"/>
      <c r="E33" s="142"/>
      <c r="F33" s="142"/>
      <c r="G33" s="185"/>
    </row>
    <row r="34" spans="1:7" s="81" customFormat="1" ht="12.75">
      <c r="A34" s="53" t="s">
        <v>180</v>
      </c>
      <c r="B34" s="54"/>
      <c r="C34" s="74"/>
      <c r="D34" s="54" t="s">
        <v>34</v>
      </c>
      <c r="E34" s="164">
        <f>SUM(E36)</f>
        <v>2000</v>
      </c>
      <c r="F34" s="164">
        <f>SUM(F36)</f>
        <v>2000</v>
      </c>
      <c r="G34" s="216">
        <f t="shared" si="0"/>
        <v>1</v>
      </c>
    </row>
    <row r="35" spans="1:7" s="81" customFormat="1" ht="12.75">
      <c r="A35" s="55"/>
      <c r="B35" s="56"/>
      <c r="C35" s="75"/>
      <c r="D35" s="57"/>
      <c r="E35" s="165"/>
      <c r="F35" s="165"/>
      <c r="G35" s="217"/>
    </row>
    <row r="36" spans="1:7" s="81" customFormat="1" ht="25.5">
      <c r="A36" s="55"/>
      <c r="B36" s="80">
        <v>92605</v>
      </c>
      <c r="C36" s="76"/>
      <c r="D36" s="60" t="s">
        <v>238</v>
      </c>
      <c r="E36" s="166">
        <f>SUM(E37)</f>
        <v>2000</v>
      </c>
      <c r="F36" s="166">
        <f>SUM(F37)</f>
        <v>2000</v>
      </c>
      <c r="G36" s="218">
        <f t="shared" si="0"/>
        <v>1</v>
      </c>
    </row>
    <row r="37" spans="1:7" s="81" customFormat="1" ht="25.5">
      <c r="A37" s="55"/>
      <c r="B37" s="56"/>
      <c r="C37" s="75" t="s">
        <v>164</v>
      </c>
      <c r="D37" s="57" t="s">
        <v>165</v>
      </c>
      <c r="E37" s="167">
        <v>2000</v>
      </c>
      <c r="F37" s="167">
        <v>2000</v>
      </c>
      <c r="G37" s="219">
        <f t="shared" si="0"/>
        <v>1</v>
      </c>
    </row>
    <row r="38" spans="1:7" s="81" customFormat="1" ht="13.5" thickBot="1">
      <c r="A38" s="55"/>
      <c r="B38" s="56"/>
      <c r="C38" s="75"/>
      <c r="D38" s="57"/>
      <c r="E38" s="167"/>
      <c r="F38" s="167"/>
      <c r="G38" s="219"/>
    </row>
    <row r="39" spans="1:7" s="81" customFormat="1" ht="16.5" thickBot="1" thickTop="1">
      <c r="A39" s="232" t="s">
        <v>14</v>
      </c>
      <c r="B39" s="233"/>
      <c r="C39" s="233"/>
      <c r="D39" s="233"/>
      <c r="E39" s="212">
        <f>SUM(E7,E13,E22,E34)</f>
        <v>127000</v>
      </c>
      <c r="F39" s="212">
        <f>SUM(F7,F13,F22,F34)</f>
        <v>127000</v>
      </c>
      <c r="G39" s="220">
        <f t="shared" si="0"/>
        <v>1</v>
      </c>
    </row>
    <row r="40" spans="1:4" s="81" customFormat="1" ht="13.5" thickTop="1">
      <c r="A40" s="30"/>
      <c r="B40" s="31"/>
      <c r="C40" s="39"/>
      <c r="D40" s="30"/>
    </row>
    <row r="41" spans="1:4" s="81" customFormat="1" ht="12.75">
      <c r="A41" s="30"/>
      <c r="B41" s="31"/>
      <c r="C41" s="39"/>
      <c r="D41" s="30"/>
    </row>
    <row r="42" spans="1:4" s="81" customFormat="1" ht="12.75">
      <c r="A42" s="30"/>
      <c r="B42" s="31"/>
      <c r="C42" s="39"/>
      <c r="D42" s="30"/>
    </row>
    <row r="43" spans="1:4" s="81" customFormat="1" ht="12.75">
      <c r="A43" s="30"/>
      <c r="B43" s="31"/>
      <c r="C43" s="39"/>
      <c r="D43" s="30"/>
    </row>
    <row r="44" spans="1:4" s="81" customFormat="1" ht="12.75">
      <c r="A44" s="30"/>
      <c r="B44" s="31"/>
      <c r="C44" s="39"/>
      <c r="D44" s="30"/>
    </row>
    <row r="45" spans="1:4" s="81" customFormat="1" ht="12.75">
      <c r="A45" s="30"/>
      <c r="B45" s="31"/>
      <c r="C45" s="39"/>
      <c r="D45" s="30"/>
    </row>
    <row r="46" spans="1:4" s="81" customFormat="1" ht="12.75">
      <c r="A46" s="30"/>
      <c r="B46" s="31"/>
      <c r="C46" s="39"/>
      <c r="D46" s="30"/>
    </row>
    <row r="47" spans="1:4" s="81" customFormat="1" ht="12.75">
      <c r="A47" s="30"/>
      <c r="B47" s="31"/>
      <c r="C47" s="39"/>
      <c r="D47" s="30"/>
    </row>
    <row r="48" spans="1:4" s="81" customFormat="1" ht="12.75">
      <c r="A48" s="30"/>
      <c r="B48" s="31"/>
      <c r="C48" s="39"/>
      <c r="D48" s="30"/>
    </row>
    <row r="49" spans="1:4" s="81" customFormat="1" ht="12.75">
      <c r="A49" s="30"/>
      <c r="B49" s="31"/>
      <c r="C49" s="39"/>
      <c r="D49" s="30"/>
    </row>
    <row r="50" spans="1:4" s="81" customFormat="1" ht="12.75">
      <c r="A50" s="30"/>
      <c r="B50" s="31"/>
      <c r="C50" s="39"/>
      <c r="D50" s="30"/>
    </row>
    <row r="51" spans="1:4" s="81" customFormat="1" ht="12.75">
      <c r="A51" s="30"/>
      <c r="B51" s="31"/>
      <c r="C51" s="39"/>
      <c r="D51" s="30"/>
    </row>
    <row r="52" spans="1:4" s="81" customFormat="1" ht="12.75">
      <c r="A52" s="30"/>
      <c r="B52" s="31"/>
      <c r="C52" s="39"/>
      <c r="D52" s="30"/>
    </row>
    <row r="53" spans="1:4" s="81" customFormat="1" ht="12.75">
      <c r="A53" s="30"/>
      <c r="B53" s="31"/>
      <c r="C53" s="39"/>
      <c r="D53" s="30"/>
    </row>
    <row r="54" spans="1:4" s="81" customFormat="1" ht="12.75">
      <c r="A54" s="30"/>
      <c r="B54" s="31"/>
      <c r="C54" s="39"/>
      <c r="D54" s="30"/>
    </row>
    <row r="55" spans="1:4" s="81" customFormat="1" ht="12.75">
      <c r="A55" s="30"/>
      <c r="B55" s="31"/>
      <c r="C55" s="39"/>
      <c r="D55" s="30"/>
    </row>
    <row r="56" spans="1:4" s="81" customFormat="1" ht="12.75">
      <c r="A56" s="30"/>
      <c r="B56" s="31"/>
      <c r="C56" s="39"/>
      <c r="D56" s="30"/>
    </row>
    <row r="57" spans="1:4" s="81" customFormat="1" ht="12.75">
      <c r="A57" s="30"/>
      <c r="B57" s="31"/>
      <c r="C57" s="39"/>
      <c r="D57" s="30"/>
    </row>
    <row r="58" spans="1:4" s="81" customFormat="1" ht="12.75">
      <c r="A58" s="30"/>
      <c r="B58" s="31"/>
      <c r="C58" s="39"/>
      <c r="D58" s="30"/>
    </row>
    <row r="59" spans="1:4" s="81" customFormat="1" ht="12.75">
      <c r="A59" s="30"/>
      <c r="B59" s="31"/>
      <c r="C59" s="39"/>
      <c r="D59" s="30"/>
    </row>
    <row r="60" spans="1:4" s="81" customFormat="1" ht="12.75">
      <c r="A60" s="30"/>
      <c r="B60" s="31"/>
      <c r="C60" s="39"/>
      <c r="D60" s="30"/>
    </row>
    <row r="61" spans="1:4" s="81" customFormat="1" ht="12.75">
      <c r="A61" s="30"/>
      <c r="B61" s="31"/>
      <c r="C61" s="39"/>
      <c r="D61" s="30"/>
    </row>
    <row r="62" spans="1:4" s="81" customFormat="1" ht="12.75">
      <c r="A62" s="30"/>
      <c r="B62" s="31"/>
      <c r="C62" s="39"/>
      <c r="D62" s="30"/>
    </row>
    <row r="63" spans="1:4" s="81" customFormat="1" ht="12.75">
      <c r="A63" s="30"/>
      <c r="B63" s="31"/>
      <c r="C63" s="39"/>
      <c r="D63" s="30"/>
    </row>
    <row r="64" spans="1:4" s="81" customFormat="1" ht="12.75">
      <c r="A64" s="30"/>
      <c r="B64" s="31"/>
      <c r="C64" s="39"/>
      <c r="D64" s="30"/>
    </row>
    <row r="65" spans="1:4" s="81" customFormat="1" ht="12.75">
      <c r="A65" s="30"/>
      <c r="B65" s="31"/>
      <c r="C65" s="39"/>
      <c r="D65" s="30"/>
    </row>
    <row r="66" spans="1:4" s="35" customFormat="1" ht="12.75">
      <c r="A66" s="30"/>
      <c r="B66" s="31"/>
      <c r="C66" s="39"/>
      <c r="D66" s="30"/>
    </row>
    <row r="67" spans="1:4" s="36" customFormat="1" ht="12.75">
      <c r="A67" s="30"/>
      <c r="B67" s="31"/>
      <c r="C67" s="39"/>
      <c r="D67" s="30"/>
    </row>
    <row r="68" spans="1:4" s="36" customFormat="1" ht="12.75">
      <c r="A68" s="30"/>
      <c r="B68" s="31"/>
      <c r="C68" s="39"/>
      <c r="D68" s="30"/>
    </row>
    <row r="69" spans="1:4" s="36" customFormat="1" ht="12.75">
      <c r="A69" s="30"/>
      <c r="B69" s="31"/>
      <c r="C69" s="39"/>
      <c r="D69" s="30"/>
    </row>
    <row r="70" spans="1:4" s="36" customFormat="1" ht="12.75">
      <c r="A70" s="30"/>
      <c r="B70" s="31"/>
      <c r="C70" s="39"/>
      <c r="D70" s="30"/>
    </row>
    <row r="71" spans="1:4" s="36" customFormat="1" ht="12.75">
      <c r="A71" s="30"/>
      <c r="B71" s="31"/>
      <c r="C71" s="39"/>
      <c r="D71" s="30"/>
    </row>
    <row r="72" spans="1:4" s="36" customFormat="1" ht="12.75">
      <c r="A72" s="30"/>
      <c r="B72" s="31"/>
      <c r="C72" s="39"/>
      <c r="D72" s="30"/>
    </row>
    <row r="73" spans="1:4" s="36" customFormat="1" ht="12.75">
      <c r="A73" s="30"/>
      <c r="B73" s="31"/>
      <c r="C73" s="39"/>
      <c r="D73" s="30"/>
    </row>
    <row r="74" spans="1:4" s="36" customFormat="1" ht="12.75">
      <c r="A74" s="30"/>
      <c r="B74" s="31"/>
      <c r="C74" s="39"/>
      <c r="D74" s="30"/>
    </row>
    <row r="75" spans="1:4" s="36" customFormat="1" ht="12.75">
      <c r="A75" s="30"/>
      <c r="B75" s="31"/>
      <c r="C75" s="39"/>
      <c r="D75" s="30"/>
    </row>
    <row r="76" spans="1:4" s="36" customFormat="1" ht="12.75">
      <c r="A76" s="30"/>
      <c r="B76" s="31"/>
      <c r="C76" s="39"/>
      <c r="D76" s="30"/>
    </row>
    <row r="77" spans="1:4" s="36" customFormat="1" ht="12.75">
      <c r="A77" s="30"/>
      <c r="B77" s="31"/>
      <c r="C77" s="39"/>
      <c r="D77" s="30"/>
    </row>
    <row r="78" spans="1:4" s="36" customFormat="1" ht="12.75">
      <c r="A78" s="30"/>
      <c r="B78" s="31"/>
      <c r="C78" s="39"/>
      <c r="D78" s="30"/>
    </row>
    <row r="79" spans="1:4" s="36" customFormat="1" ht="12.75">
      <c r="A79" s="30"/>
      <c r="B79" s="31"/>
      <c r="C79" s="39"/>
      <c r="D79" s="30"/>
    </row>
    <row r="80" spans="1:4" s="36" customFormat="1" ht="12.75">
      <c r="A80" s="30"/>
      <c r="B80" s="31"/>
      <c r="C80" s="39"/>
      <c r="D80" s="30"/>
    </row>
    <row r="81" spans="1:4" s="36" customFormat="1" ht="12.75">
      <c r="A81" s="30"/>
      <c r="B81" s="31"/>
      <c r="C81" s="39"/>
      <c r="D81" s="30"/>
    </row>
    <row r="82" spans="1:4" s="36" customFormat="1" ht="12.75">
      <c r="A82" s="30"/>
      <c r="B82" s="31"/>
      <c r="C82" s="39"/>
      <c r="D82" s="30"/>
    </row>
    <row r="83" spans="1:4" s="36" customFormat="1" ht="12.75">
      <c r="A83" s="30"/>
      <c r="B83" s="31"/>
      <c r="C83" s="39"/>
      <c r="D83" s="30"/>
    </row>
    <row r="84" spans="1:4" s="36" customFormat="1" ht="12.75">
      <c r="A84" s="30"/>
      <c r="B84" s="31"/>
      <c r="C84" s="39"/>
      <c r="D84" s="30"/>
    </row>
    <row r="85" spans="1:4" s="36" customFormat="1" ht="12.75">
      <c r="A85" s="30"/>
      <c r="B85" s="31"/>
      <c r="C85" s="39"/>
      <c r="D85" s="30"/>
    </row>
    <row r="86" spans="1:4" s="36" customFormat="1" ht="12.75">
      <c r="A86" s="30"/>
      <c r="B86" s="31"/>
      <c r="C86" s="39"/>
      <c r="D86" s="30"/>
    </row>
    <row r="87" spans="1:4" s="36" customFormat="1" ht="12.75">
      <c r="A87" s="30"/>
      <c r="B87" s="31"/>
      <c r="C87" s="39"/>
      <c r="D87" s="30"/>
    </row>
    <row r="88" spans="1:4" s="36" customFormat="1" ht="12.75">
      <c r="A88" s="30"/>
      <c r="B88" s="31"/>
      <c r="C88" s="39"/>
      <c r="D88" s="30"/>
    </row>
    <row r="89" spans="1:4" s="36" customFormat="1" ht="12.75">
      <c r="A89" s="30"/>
      <c r="B89" s="31"/>
      <c r="C89" s="39"/>
      <c r="D89" s="30"/>
    </row>
    <row r="90" spans="1:4" s="36" customFormat="1" ht="12.75">
      <c r="A90" s="30"/>
      <c r="B90" s="31"/>
      <c r="C90" s="39"/>
      <c r="D90" s="30"/>
    </row>
    <row r="91" spans="1:4" s="36" customFormat="1" ht="12.75">
      <c r="A91" s="30"/>
      <c r="B91" s="31"/>
      <c r="C91" s="39"/>
      <c r="D91" s="30"/>
    </row>
    <row r="92" spans="1:4" s="36" customFormat="1" ht="12.75">
      <c r="A92" s="30"/>
      <c r="B92" s="31"/>
      <c r="C92" s="39"/>
      <c r="D92" s="30"/>
    </row>
    <row r="93" spans="1:4" s="36" customFormat="1" ht="12.75">
      <c r="A93" s="30"/>
      <c r="B93" s="31"/>
      <c r="C93" s="39"/>
      <c r="D93" s="30"/>
    </row>
    <row r="94" spans="1:4" s="36" customFormat="1" ht="12.75">
      <c r="A94" s="30"/>
      <c r="B94" s="31"/>
      <c r="C94" s="39"/>
      <c r="D94" s="30"/>
    </row>
    <row r="95" spans="1:4" s="36" customFormat="1" ht="12.75">
      <c r="A95" s="30"/>
      <c r="B95" s="31"/>
      <c r="C95" s="39"/>
      <c r="D95" s="30"/>
    </row>
    <row r="96" spans="1:4" s="36" customFormat="1" ht="12.75">
      <c r="A96" s="30"/>
      <c r="B96" s="31"/>
      <c r="C96" s="39"/>
      <c r="D96" s="30"/>
    </row>
    <row r="97" spans="1:4" s="36" customFormat="1" ht="12.75">
      <c r="A97" s="30"/>
      <c r="B97" s="31"/>
      <c r="C97" s="39"/>
      <c r="D97" s="30"/>
    </row>
    <row r="98" spans="1:4" s="36" customFormat="1" ht="12.75">
      <c r="A98" s="30"/>
      <c r="B98" s="31"/>
      <c r="C98" s="39"/>
      <c r="D98" s="30"/>
    </row>
    <row r="99" spans="1:4" s="36" customFormat="1" ht="12.75">
      <c r="A99" s="30"/>
      <c r="B99" s="31"/>
      <c r="C99" s="39"/>
      <c r="D99" s="30"/>
    </row>
    <row r="100" spans="1:4" s="36" customFormat="1" ht="12.75">
      <c r="A100" s="30"/>
      <c r="B100" s="31"/>
      <c r="C100" s="39"/>
      <c r="D100" s="30"/>
    </row>
    <row r="101" spans="1:4" s="36" customFormat="1" ht="12.75">
      <c r="A101" s="30"/>
      <c r="B101" s="31"/>
      <c r="C101" s="39"/>
      <c r="D101" s="30"/>
    </row>
    <row r="102" spans="1:4" s="36" customFormat="1" ht="12.75">
      <c r="A102" s="30"/>
      <c r="B102" s="31"/>
      <c r="C102" s="39"/>
      <c r="D102" s="30"/>
    </row>
    <row r="103" spans="1:4" s="36" customFormat="1" ht="12.75">
      <c r="A103" s="30"/>
      <c r="B103" s="31"/>
      <c r="C103" s="39"/>
      <c r="D103" s="30"/>
    </row>
    <row r="104" spans="1:4" s="36" customFormat="1" ht="12.75">
      <c r="A104" s="30"/>
      <c r="B104" s="31"/>
      <c r="C104" s="39"/>
      <c r="D104" s="30"/>
    </row>
    <row r="105" spans="1:4" s="36" customFormat="1" ht="12.75">
      <c r="A105" s="30"/>
      <c r="B105" s="31"/>
      <c r="C105" s="39"/>
      <c r="D105" s="30"/>
    </row>
    <row r="106" spans="1:4" s="81" customFormat="1" ht="12.75">
      <c r="A106" s="30"/>
      <c r="B106" s="31"/>
      <c r="C106" s="39"/>
      <c r="D106" s="30"/>
    </row>
    <row r="107" spans="1:4" s="81" customFormat="1" ht="12.75">
      <c r="A107" s="30"/>
      <c r="B107" s="31"/>
      <c r="C107" s="39"/>
      <c r="D107" s="30"/>
    </row>
    <row r="108" spans="1:4" s="81" customFormat="1" ht="12.75">
      <c r="A108" s="30"/>
      <c r="B108" s="31"/>
      <c r="C108" s="39"/>
      <c r="D108" s="30"/>
    </row>
    <row r="109" spans="1:4" s="81" customFormat="1" ht="12.75">
      <c r="A109" s="30"/>
      <c r="B109" s="31"/>
      <c r="C109" s="39"/>
      <c r="D109" s="30"/>
    </row>
    <row r="110" spans="1:4" s="81" customFormat="1" ht="12.75">
      <c r="A110" s="30"/>
      <c r="B110" s="31"/>
      <c r="C110" s="39"/>
      <c r="D110" s="30"/>
    </row>
    <row r="111" spans="1:4" s="81" customFormat="1" ht="12.75">
      <c r="A111" s="30"/>
      <c r="B111" s="31"/>
      <c r="C111" s="39"/>
      <c r="D111" s="30"/>
    </row>
    <row r="112" spans="1:4" s="81" customFormat="1" ht="12.75">
      <c r="A112" s="30"/>
      <c r="B112" s="31"/>
      <c r="C112" s="39"/>
      <c r="D112" s="30"/>
    </row>
    <row r="113" spans="1:4" s="81" customFormat="1" ht="12.75">
      <c r="A113" s="30"/>
      <c r="B113" s="31"/>
      <c r="C113" s="39"/>
      <c r="D113" s="30"/>
    </row>
    <row r="114" spans="1:4" s="81" customFormat="1" ht="12.75">
      <c r="A114" s="30"/>
      <c r="B114" s="31"/>
      <c r="C114" s="39"/>
      <c r="D114" s="30"/>
    </row>
    <row r="115" spans="1:4" s="81" customFormat="1" ht="12.75">
      <c r="A115" s="30"/>
      <c r="B115" s="31"/>
      <c r="C115" s="39"/>
      <c r="D115" s="30"/>
    </row>
    <row r="116" spans="1:4" s="81" customFormat="1" ht="12.75">
      <c r="A116" s="30"/>
      <c r="B116" s="31"/>
      <c r="C116" s="39"/>
      <c r="D116" s="30"/>
    </row>
    <row r="117" spans="1:4" s="81" customFormat="1" ht="12.75">
      <c r="A117" s="30"/>
      <c r="B117" s="31"/>
      <c r="C117" s="39"/>
      <c r="D117" s="30"/>
    </row>
    <row r="118" spans="1:4" s="81" customFormat="1" ht="12.75">
      <c r="A118" s="30"/>
      <c r="B118" s="31"/>
      <c r="C118" s="39"/>
      <c r="D118" s="30"/>
    </row>
    <row r="119" spans="1:4" s="81" customFormat="1" ht="12.75">
      <c r="A119" s="30"/>
      <c r="B119" s="31"/>
      <c r="C119" s="39"/>
      <c r="D119" s="30"/>
    </row>
    <row r="120" spans="1:4" s="81" customFormat="1" ht="12.75">
      <c r="A120" s="30"/>
      <c r="B120" s="31"/>
      <c r="C120" s="39"/>
      <c r="D120" s="30"/>
    </row>
    <row r="121" spans="1:4" s="81" customFormat="1" ht="12.75">
      <c r="A121" s="30"/>
      <c r="B121" s="31"/>
      <c r="C121" s="39"/>
      <c r="D121" s="30"/>
    </row>
    <row r="122" spans="1:4" s="81" customFormat="1" ht="12.75">
      <c r="A122" s="30"/>
      <c r="B122" s="31"/>
      <c r="C122" s="39"/>
      <c r="D122" s="30"/>
    </row>
    <row r="123" spans="1:4" s="81" customFormat="1" ht="12.75">
      <c r="A123" s="30"/>
      <c r="B123" s="31"/>
      <c r="C123" s="39"/>
      <c r="D123" s="30"/>
    </row>
    <row r="124" spans="1:4" s="81" customFormat="1" ht="12.75">
      <c r="A124" s="30"/>
      <c r="B124" s="31"/>
      <c r="C124" s="39"/>
      <c r="D124" s="30"/>
    </row>
    <row r="125" spans="1:4" s="81" customFormat="1" ht="12.75">
      <c r="A125" s="30"/>
      <c r="B125" s="31"/>
      <c r="C125" s="39"/>
      <c r="D125" s="30"/>
    </row>
    <row r="126" spans="1:4" s="81" customFormat="1" ht="12.75">
      <c r="A126" s="30"/>
      <c r="B126" s="31"/>
      <c r="C126" s="39"/>
      <c r="D126" s="30"/>
    </row>
    <row r="127" spans="1:4" s="81" customFormat="1" ht="12.75">
      <c r="A127" s="30"/>
      <c r="B127" s="31"/>
      <c r="C127" s="39"/>
      <c r="D127" s="30"/>
    </row>
    <row r="128" spans="1:4" s="81" customFormat="1" ht="12.75">
      <c r="A128" s="30"/>
      <c r="B128" s="31"/>
      <c r="C128" s="39"/>
      <c r="D128" s="30"/>
    </row>
    <row r="129" spans="1:4" s="81" customFormat="1" ht="12.75">
      <c r="A129" s="30"/>
      <c r="B129" s="31"/>
      <c r="C129" s="39"/>
      <c r="D129" s="30"/>
    </row>
    <row r="130" spans="1:4" s="81" customFormat="1" ht="12.75">
      <c r="A130" s="30"/>
      <c r="B130" s="31"/>
      <c r="C130" s="39"/>
      <c r="D130" s="30"/>
    </row>
    <row r="131" spans="1:4" s="81" customFormat="1" ht="12.75">
      <c r="A131" s="30"/>
      <c r="B131" s="31"/>
      <c r="C131" s="39"/>
      <c r="D131" s="30"/>
    </row>
    <row r="132" spans="1:4" s="81" customFormat="1" ht="12.75">
      <c r="A132" s="30"/>
      <c r="B132" s="31"/>
      <c r="C132" s="39"/>
      <c r="D132" s="30"/>
    </row>
    <row r="133" spans="1:4" s="81" customFormat="1" ht="12.75">
      <c r="A133" s="30"/>
      <c r="B133" s="31"/>
      <c r="C133" s="39"/>
      <c r="D133" s="30"/>
    </row>
    <row r="134" spans="1:4" s="81" customFormat="1" ht="12.75">
      <c r="A134" s="30"/>
      <c r="B134" s="31"/>
      <c r="C134" s="39"/>
      <c r="D134" s="30"/>
    </row>
    <row r="135" spans="1:4" s="81" customFormat="1" ht="12.75">
      <c r="A135" s="30"/>
      <c r="B135" s="31"/>
      <c r="C135" s="39"/>
      <c r="D135" s="30"/>
    </row>
    <row r="136" spans="1:4" s="81" customFormat="1" ht="12.75">
      <c r="A136" s="30"/>
      <c r="B136" s="31"/>
      <c r="C136" s="39"/>
      <c r="D136" s="30"/>
    </row>
    <row r="137" spans="1:4" s="81" customFormat="1" ht="12.75">
      <c r="A137" s="30"/>
      <c r="B137" s="31"/>
      <c r="C137" s="39"/>
      <c r="D137" s="30"/>
    </row>
    <row r="138" spans="1:4" s="81" customFormat="1" ht="12.75">
      <c r="A138" s="30"/>
      <c r="B138" s="31"/>
      <c r="C138" s="39"/>
      <c r="D138" s="30"/>
    </row>
    <row r="139" spans="1:4" s="81" customFormat="1" ht="12.75">
      <c r="A139" s="30"/>
      <c r="B139" s="31"/>
      <c r="C139" s="39"/>
      <c r="D139" s="30"/>
    </row>
    <row r="140" spans="1:4" s="81" customFormat="1" ht="12.75">
      <c r="A140" s="30"/>
      <c r="B140" s="31"/>
      <c r="C140" s="39"/>
      <c r="D140" s="30"/>
    </row>
    <row r="141" spans="1:4" s="81" customFormat="1" ht="12.75">
      <c r="A141" s="30"/>
      <c r="B141" s="31"/>
      <c r="C141" s="39"/>
      <c r="D141" s="30"/>
    </row>
    <row r="142" spans="1:4" s="81" customFormat="1" ht="12.75">
      <c r="A142" s="30"/>
      <c r="B142" s="31"/>
      <c r="C142" s="39"/>
      <c r="D142" s="30"/>
    </row>
    <row r="143" spans="1:4" s="81" customFormat="1" ht="12.75">
      <c r="A143" s="30"/>
      <c r="B143" s="31"/>
      <c r="C143" s="39"/>
      <c r="D143" s="30"/>
    </row>
    <row r="144" spans="1:4" s="81" customFormat="1" ht="12.75">
      <c r="A144" s="30"/>
      <c r="B144" s="31"/>
      <c r="C144" s="39"/>
      <c r="D144" s="30"/>
    </row>
    <row r="145" spans="1:4" s="81" customFormat="1" ht="12.75">
      <c r="A145" s="30"/>
      <c r="B145" s="31"/>
      <c r="C145" s="39"/>
      <c r="D145" s="30"/>
    </row>
    <row r="146" spans="1:4" s="81" customFormat="1" ht="12.75">
      <c r="A146" s="30"/>
      <c r="B146" s="31"/>
      <c r="C146" s="39"/>
      <c r="D146" s="30"/>
    </row>
    <row r="147" spans="1:4" s="81" customFormat="1" ht="12.75">
      <c r="A147" s="30"/>
      <c r="B147" s="31"/>
      <c r="C147" s="39"/>
      <c r="D147" s="30"/>
    </row>
    <row r="148" spans="1:4" s="81" customFormat="1" ht="12.75">
      <c r="A148" s="30"/>
      <c r="B148" s="31"/>
      <c r="C148" s="39"/>
      <c r="D148" s="30"/>
    </row>
    <row r="149" spans="1:4" s="81" customFormat="1" ht="12.75">
      <c r="A149" s="30"/>
      <c r="B149" s="31"/>
      <c r="C149" s="39"/>
      <c r="D149" s="30"/>
    </row>
    <row r="150" spans="1:4" s="81" customFormat="1" ht="12.75">
      <c r="A150" s="30"/>
      <c r="B150" s="31"/>
      <c r="C150" s="39"/>
      <c r="D150" s="30"/>
    </row>
    <row r="151" spans="1:4" s="81" customFormat="1" ht="12.75">
      <c r="A151" s="30"/>
      <c r="B151" s="31"/>
      <c r="C151" s="39"/>
      <c r="D151" s="30"/>
    </row>
    <row r="152" spans="1:4" s="81" customFormat="1" ht="12.75">
      <c r="A152" s="30"/>
      <c r="B152" s="31"/>
      <c r="C152" s="39"/>
      <c r="D152" s="30"/>
    </row>
    <row r="153" spans="1:4" s="81" customFormat="1" ht="12.75">
      <c r="A153" s="30"/>
      <c r="B153" s="31"/>
      <c r="C153" s="39"/>
      <c r="D153" s="30"/>
    </row>
    <row r="154" spans="1:4" s="81" customFormat="1" ht="12.75">
      <c r="A154" s="30"/>
      <c r="B154" s="31"/>
      <c r="C154" s="39"/>
      <c r="D154" s="30"/>
    </row>
    <row r="155" spans="1:4" s="81" customFormat="1" ht="12.75">
      <c r="A155" s="30"/>
      <c r="B155" s="31"/>
      <c r="C155" s="39"/>
      <c r="D155" s="30"/>
    </row>
    <row r="156" spans="1:4" s="81" customFormat="1" ht="12.75">
      <c r="A156" s="30"/>
      <c r="B156" s="31"/>
      <c r="C156" s="39"/>
      <c r="D156" s="30"/>
    </row>
    <row r="157" spans="1:4" s="81" customFormat="1" ht="12.75">
      <c r="A157" s="30"/>
      <c r="B157" s="31"/>
      <c r="C157" s="39"/>
      <c r="D157" s="30"/>
    </row>
    <row r="158" spans="1:4" s="81" customFormat="1" ht="12.75">
      <c r="A158" s="30"/>
      <c r="B158" s="31"/>
      <c r="C158" s="39"/>
      <c r="D158" s="30"/>
    </row>
    <row r="159" spans="1:4" s="81" customFormat="1" ht="12.75">
      <c r="A159" s="30"/>
      <c r="B159" s="31"/>
      <c r="C159" s="39"/>
      <c r="D159" s="30"/>
    </row>
    <row r="160" spans="1:4" s="81" customFormat="1" ht="12.75">
      <c r="A160" s="30"/>
      <c r="B160" s="31"/>
      <c r="C160" s="39"/>
      <c r="D160" s="30"/>
    </row>
    <row r="161" spans="1:4" s="81" customFormat="1" ht="12.75">
      <c r="A161" s="30"/>
      <c r="B161" s="31"/>
      <c r="C161" s="39"/>
      <c r="D161" s="30"/>
    </row>
    <row r="162" spans="1:4" s="81" customFormat="1" ht="12.75">
      <c r="A162" s="30"/>
      <c r="B162" s="31"/>
      <c r="C162" s="39"/>
      <c r="D162" s="30"/>
    </row>
    <row r="163" spans="1:4" s="81" customFormat="1" ht="12.75">
      <c r="A163" s="30"/>
      <c r="B163" s="31"/>
      <c r="C163" s="39"/>
      <c r="D163" s="30"/>
    </row>
    <row r="164" spans="1:4" s="81" customFormat="1" ht="12.75">
      <c r="A164" s="30"/>
      <c r="B164" s="31"/>
      <c r="C164" s="39"/>
      <c r="D164" s="30"/>
    </row>
    <row r="165" spans="1:4" s="81" customFormat="1" ht="12.75">
      <c r="A165" s="30"/>
      <c r="B165" s="31"/>
      <c r="C165" s="39"/>
      <c r="D165" s="30"/>
    </row>
    <row r="166" spans="1:4" s="81" customFormat="1" ht="12.75">
      <c r="A166" s="30"/>
      <c r="B166" s="31"/>
      <c r="C166" s="39"/>
      <c r="D166" s="30"/>
    </row>
    <row r="167" spans="1:4" s="81" customFormat="1" ht="12.75">
      <c r="A167" s="30"/>
      <c r="B167" s="31"/>
      <c r="C167" s="39"/>
      <c r="D167" s="30"/>
    </row>
    <row r="168" spans="1:4" s="81" customFormat="1" ht="12.75">
      <c r="A168" s="30"/>
      <c r="B168" s="31"/>
      <c r="C168" s="39"/>
      <c r="D168" s="30"/>
    </row>
    <row r="169" spans="1:4" s="81" customFormat="1" ht="12.75">
      <c r="A169" s="30"/>
      <c r="B169" s="31"/>
      <c r="C169" s="39"/>
      <c r="D169" s="30"/>
    </row>
    <row r="170" spans="1:4" s="81" customFormat="1" ht="12.75">
      <c r="A170" s="30"/>
      <c r="B170" s="31"/>
      <c r="C170" s="39"/>
      <c r="D170" s="30"/>
    </row>
    <row r="171" spans="1:4" s="81" customFormat="1" ht="12.75">
      <c r="A171" s="30"/>
      <c r="B171" s="31"/>
      <c r="C171" s="39"/>
      <c r="D171" s="30"/>
    </row>
    <row r="172" spans="1:4" s="81" customFormat="1" ht="12.75">
      <c r="A172" s="30"/>
      <c r="B172" s="31"/>
      <c r="C172" s="39"/>
      <c r="D172" s="30"/>
    </row>
    <row r="173" spans="1:4" s="81" customFormat="1" ht="12.75">
      <c r="A173" s="30"/>
      <c r="B173" s="31"/>
      <c r="C173" s="39"/>
      <c r="D173" s="30"/>
    </row>
    <row r="174" spans="1:4" s="81" customFormat="1" ht="12.75">
      <c r="A174" s="30"/>
      <c r="B174" s="31"/>
      <c r="C174" s="39"/>
      <c r="D174" s="30"/>
    </row>
    <row r="175" spans="1:4" s="81" customFormat="1" ht="12.75">
      <c r="A175" s="30"/>
      <c r="B175" s="31"/>
      <c r="C175" s="39"/>
      <c r="D175" s="30"/>
    </row>
    <row r="176" spans="1:4" s="81" customFormat="1" ht="12.75">
      <c r="A176" s="30"/>
      <c r="B176" s="31"/>
      <c r="C176" s="39"/>
      <c r="D176" s="30"/>
    </row>
    <row r="177" spans="1:4" s="81" customFormat="1" ht="12.75">
      <c r="A177" s="30"/>
      <c r="B177" s="31"/>
      <c r="C177" s="39"/>
      <c r="D177" s="30"/>
    </row>
    <row r="178" spans="1:4" s="81" customFormat="1" ht="12.75">
      <c r="A178" s="30"/>
      <c r="B178" s="31"/>
      <c r="C178" s="39"/>
      <c r="D178" s="30"/>
    </row>
    <row r="179" spans="1:4" s="81" customFormat="1" ht="12.75">
      <c r="A179" s="30"/>
      <c r="B179" s="31"/>
      <c r="C179" s="39"/>
      <c r="D179" s="30"/>
    </row>
    <row r="180" spans="1:4" s="81" customFormat="1" ht="12.75">
      <c r="A180" s="30"/>
      <c r="B180" s="31"/>
      <c r="C180" s="39"/>
      <c r="D180" s="30"/>
    </row>
    <row r="181" spans="1:4" s="81" customFormat="1" ht="12.75">
      <c r="A181" s="30"/>
      <c r="B181" s="31"/>
      <c r="C181" s="39"/>
      <c r="D181" s="30"/>
    </row>
    <row r="182" spans="1:4" s="81" customFormat="1" ht="12.75">
      <c r="A182" s="30"/>
      <c r="B182" s="31"/>
      <c r="C182" s="39"/>
      <c r="D182" s="30"/>
    </row>
    <row r="183" spans="1:4" s="81" customFormat="1" ht="12.75">
      <c r="A183" s="30"/>
      <c r="B183" s="31"/>
      <c r="C183" s="39"/>
      <c r="D183" s="30"/>
    </row>
    <row r="184" spans="1:4" s="81" customFormat="1" ht="12.75">
      <c r="A184" s="30"/>
      <c r="B184" s="31"/>
      <c r="C184" s="39"/>
      <c r="D184" s="30"/>
    </row>
    <row r="185" spans="1:4" s="81" customFormat="1" ht="12.75">
      <c r="A185" s="30"/>
      <c r="B185" s="31"/>
      <c r="C185" s="39"/>
      <c r="D185" s="30"/>
    </row>
    <row r="186" spans="1:4" s="81" customFormat="1" ht="12.75">
      <c r="A186" s="30"/>
      <c r="B186" s="31"/>
      <c r="C186" s="39"/>
      <c r="D186" s="30"/>
    </row>
    <row r="187" spans="1:4" s="81" customFormat="1" ht="12.75">
      <c r="A187" s="30"/>
      <c r="B187" s="31"/>
      <c r="C187" s="39"/>
      <c r="D187" s="30"/>
    </row>
    <row r="188" spans="1:4" s="81" customFormat="1" ht="12.75">
      <c r="A188" s="30"/>
      <c r="B188" s="31"/>
      <c r="C188" s="39"/>
      <c r="D188" s="30"/>
    </row>
    <row r="189" spans="1:4" s="81" customFormat="1" ht="12.75">
      <c r="A189" s="30"/>
      <c r="B189" s="31"/>
      <c r="C189" s="39"/>
      <c r="D189" s="30"/>
    </row>
    <row r="190" spans="1:4" s="81" customFormat="1" ht="12.75">
      <c r="A190" s="30"/>
      <c r="B190" s="31"/>
      <c r="C190" s="39"/>
      <c r="D190" s="30"/>
    </row>
    <row r="191" spans="1:4" s="81" customFormat="1" ht="12.75">
      <c r="A191" s="30"/>
      <c r="B191" s="31"/>
      <c r="C191" s="39"/>
      <c r="D191" s="30"/>
    </row>
    <row r="192" spans="1:4" s="81" customFormat="1" ht="12.75">
      <c r="A192" s="30"/>
      <c r="B192" s="31"/>
      <c r="C192" s="39"/>
      <c r="D192" s="30"/>
    </row>
    <row r="193" spans="1:4" s="81" customFormat="1" ht="12.75">
      <c r="A193" s="30"/>
      <c r="B193" s="31"/>
      <c r="C193" s="39"/>
      <c r="D193" s="30"/>
    </row>
    <row r="194" spans="1:4" s="81" customFormat="1" ht="12.75">
      <c r="A194" s="30"/>
      <c r="B194" s="31"/>
      <c r="C194" s="39"/>
      <c r="D194" s="30"/>
    </row>
    <row r="195" spans="1:4" s="81" customFormat="1" ht="12.75">
      <c r="A195" s="30"/>
      <c r="B195" s="31"/>
      <c r="C195" s="39"/>
      <c r="D195" s="30"/>
    </row>
    <row r="196" spans="1:4" s="81" customFormat="1" ht="12.75">
      <c r="A196" s="30"/>
      <c r="B196" s="31"/>
      <c r="C196" s="39"/>
      <c r="D196" s="30"/>
    </row>
    <row r="197" spans="1:4" s="81" customFormat="1" ht="12.75">
      <c r="A197" s="30"/>
      <c r="B197" s="31"/>
      <c r="C197" s="39"/>
      <c r="D197" s="30"/>
    </row>
    <row r="198" spans="1:4" s="81" customFormat="1" ht="12.75">
      <c r="A198" s="30"/>
      <c r="B198" s="31"/>
      <c r="C198" s="39"/>
      <c r="D198" s="30"/>
    </row>
    <row r="199" spans="1:4" s="81" customFormat="1" ht="12.75">
      <c r="A199" s="30"/>
      <c r="B199" s="31"/>
      <c r="C199" s="39"/>
      <c r="D199" s="30"/>
    </row>
    <row r="200" spans="1:4" s="81" customFormat="1" ht="12.75">
      <c r="A200" s="30"/>
      <c r="B200" s="31"/>
      <c r="C200" s="39"/>
      <c r="D200" s="30"/>
    </row>
    <row r="201" spans="1:4" s="81" customFormat="1" ht="12.75">
      <c r="A201" s="30"/>
      <c r="B201" s="31"/>
      <c r="C201" s="39"/>
      <c r="D201" s="30"/>
    </row>
    <row r="202" spans="1:4" s="81" customFormat="1" ht="12.75">
      <c r="A202" s="30"/>
      <c r="B202" s="31"/>
      <c r="C202" s="39"/>
      <c r="D202" s="30"/>
    </row>
    <row r="203" spans="1:4" s="81" customFormat="1" ht="12.75">
      <c r="A203" s="30"/>
      <c r="B203" s="31"/>
      <c r="C203" s="39"/>
      <c r="D203" s="30"/>
    </row>
    <row r="204" spans="1:4" s="81" customFormat="1" ht="12.75">
      <c r="A204" s="30"/>
      <c r="B204" s="31"/>
      <c r="C204" s="39"/>
      <c r="D204" s="30"/>
    </row>
    <row r="205" spans="1:4" s="81" customFormat="1" ht="12.75">
      <c r="A205" s="30"/>
      <c r="B205" s="31"/>
      <c r="C205" s="39"/>
      <c r="D205" s="30"/>
    </row>
    <row r="206" spans="1:4" s="81" customFormat="1" ht="12.75">
      <c r="A206" s="30"/>
      <c r="B206" s="31"/>
      <c r="C206" s="39"/>
      <c r="D206" s="30"/>
    </row>
    <row r="207" spans="1:4" s="81" customFormat="1" ht="12.75">
      <c r="A207" s="30"/>
      <c r="B207" s="31"/>
      <c r="C207" s="39"/>
      <c r="D207" s="30"/>
    </row>
    <row r="208" spans="1:4" s="81" customFormat="1" ht="12.75">
      <c r="A208" s="30"/>
      <c r="B208" s="31"/>
      <c r="C208" s="39"/>
      <c r="D208" s="30"/>
    </row>
    <row r="209" spans="1:4" s="81" customFormat="1" ht="12.75">
      <c r="A209" s="30"/>
      <c r="B209" s="31"/>
      <c r="C209" s="39"/>
      <c r="D209" s="30"/>
    </row>
    <row r="210" spans="1:4" s="81" customFormat="1" ht="12.75">
      <c r="A210" s="30"/>
      <c r="B210" s="31"/>
      <c r="C210" s="39"/>
      <c r="D210" s="30"/>
    </row>
    <row r="211" spans="1:4" s="81" customFormat="1" ht="12.75">
      <c r="A211" s="30"/>
      <c r="B211" s="31"/>
      <c r="C211" s="39"/>
      <c r="D211" s="30"/>
    </row>
    <row r="212" spans="1:4" s="81" customFormat="1" ht="12.75">
      <c r="A212" s="30"/>
      <c r="B212" s="31"/>
      <c r="C212" s="39"/>
      <c r="D212" s="30"/>
    </row>
    <row r="213" spans="1:4" s="81" customFormat="1" ht="12.75">
      <c r="A213" s="30"/>
      <c r="B213" s="31"/>
      <c r="C213" s="39"/>
      <c r="D213" s="30"/>
    </row>
    <row r="214" spans="1:4" s="81" customFormat="1" ht="12.75">
      <c r="A214" s="30"/>
      <c r="B214" s="31"/>
      <c r="C214" s="39"/>
      <c r="D214" s="30"/>
    </row>
    <row r="215" spans="1:4" s="81" customFormat="1" ht="12.75">
      <c r="A215" s="30"/>
      <c r="B215" s="31"/>
      <c r="C215" s="39"/>
      <c r="D215" s="30"/>
    </row>
    <row r="216" spans="1:4" s="81" customFormat="1" ht="12.75">
      <c r="A216" s="30"/>
      <c r="B216" s="31"/>
      <c r="C216" s="39"/>
      <c r="D216" s="30"/>
    </row>
    <row r="217" spans="1:4" s="81" customFormat="1" ht="12.75">
      <c r="A217" s="30"/>
      <c r="B217" s="31"/>
      <c r="C217" s="39"/>
      <c r="D217" s="30"/>
    </row>
    <row r="218" spans="1:4" s="81" customFormat="1" ht="12.75">
      <c r="A218" s="30"/>
      <c r="B218" s="31"/>
      <c r="C218" s="39"/>
      <c r="D218" s="30"/>
    </row>
    <row r="219" spans="1:4" s="81" customFormat="1" ht="12.75">
      <c r="A219" s="30"/>
      <c r="B219" s="31"/>
      <c r="C219" s="39"/>
      <c r="D219" s="30"/>
    </row>
    <row r="220" spans="1:4" s="81" customFormat="1" ht="12.75">
      <c r="A220" s="30"/>
      <c r="B220" s="31"/>
      <c r="C220" s="39"/>
      <c r="D220" s="30"/>
    </row>
    <row r="221" spans="1:4" s="81" customFormat="1" ht="12.75">
      <c r="A221" s="30"/>
      <c r="B221" s="31"/>
      <c r="C221" s="39"/>
      <c r="D221" s="30"/>
    </row>
    <row r="222" spans="1:4" s="81" customFormat="1" ht="12.75">
      <c r="A222" s="30"/>
      <c r="B222" s="31"/>
      <c r="C222" s="39"/>
      <c r="D222" s="30"/>
    </row>
    <row r="223" spans="1:4" s="81" customFormat="1" ht="12.75">
      <c r="A223" s="30"/>
      <c r="B223" s="31"/>
      <c r="C223" s="39"/>
      <c r="D223" s="30"/>
    </row>
    <row r="224" spans="1:4" s="81" customFormat="1" ht="12.75">
      <c r="A224" s="30"/>
      <c r="B224" s="31"/>
      <c r="C224" s="39"/>
      <c r="D224" s="30"/>
    </row>
    <row r="225" spans="1:4" s="81" customFormat="1" ht="12.75">
      <c r="A225" s="30"/>
      <c r="B225" s="31"/>
      <c r="C225" s="39"/>
      <c r="D225" s="30"/>
    </row>
    <row r="226" spans="1:4" s="81" customFormat="1" ht="12.75">
      <c r="A226" s="30"/>
      <c r="B226" s="31"/>
      <c r="C226" s="39"/>
      <c r="D226" s="30"/>
    </row>
    <row r="227" spans="1:7" s="81" customFormat="1" ht="12.75">
      <c r="A227" s="30"/>
      <c r="B227" s="31"/>
      <c r="C227" s="39"/>
      <c r="D227" s="30"/>
      <c r="E227" s="32"/>
      <c r="F227" s="32"/>
      <c r="G227" s="37"/>
    </row>
    <row r="228" spans="1:7" s="81" customFormat="1" ht="12.75">
      <c r="A228" s="30"/>
      <c r="B228" s="31"/>
      <c r="C228" s="39"/>
      <c r="D228" s="30"/>
      <c r="E228" s="32"/>
      <c r="F228" s="32"/>
      <c r="G228" s="38"/>
    </row>
    <row r="229" spans="1:7" s="81" customFormat="1" ht="12.75">
      <c r="A229" s="30"/>
      <c r="B229" s="31"/>
      <c r="C229" s="39"/>
      <c r="D229" s="30"/>
      <c r="E229" s="32"/>
      <c r="F229" s="32"/>
      <c r="G229" s="37"/>
    </row>
    <row r="230" spans="1:7" s="81" customFormat="1" ht="12.75">
      <c r="A230" s="30"/>
      <c r="B230" s="31"/>
      <c r="C230" s="39"/>
      <c r="D230" s="30"/>
      <c r="E230" s="32"/>
      <c r="F230" s="32"/>
      <c r="G230" s="38"/>
    </row>
    <row r="231" spans="1:6" s="81" customFormat="1" ht="12.75">
      <c r="A231" s="30"/>
      <c r="B231" s="31"/>
      <c r="C231" s="39"/>
      <c r="D231" s="30"/>
      <c r="E231" s="32"/>
      <c r="F231" s="32"/>
    </row>
    <row r="232" spans="1:6" s="81" customFormat="1" ht="12.75">
      <c r="A232" s="30"/>
      <c r="B232" s="31"/>
      <c r="C232" s="39"/>
      <c r="D232" s="30"/>
      <c r="E232" s="32"/>
      <c r="F232" s="32"/>
    </row>
    <row r="233" spans="1:6" s="81" customFormat="1" ht="12.75">
      <c r="A233" s="30"/>
      <c r="B233" s="31"/>
      <c r="C233" s="39"/>
      <c r="D233" s="30"/>
      <c r="E233" s="32"/>
      <c r="F233" s="32"/>
    </row>
    <row r="234" spans="1:6" s="81" customFormat="1" ht="12.75">
      <c r="A234" s="30"/>
      <c r="B234" s="31"/>
      <c r="C234" s="39"/>
      <c r="D234" s="30"/>
      <c r="E234" s="32"/>
      <c r="F234" s="32"/>
    </row>
    <row r="235" spans="1:6" s="81" customFormat="1" ht="12.75">
      <c r="A235" s="30"/>
      <c r="B235" s="31"/>
      <c r="C235" s="39"/>
      <c r="D235" s="30"/>
      <c r="E235" s="32"/>
      <c r="F235" s="32"/>
    </row>
    <row r="236" spans="1:6" s="81" customFormat="1" ht="12.75">
      <c r="A236" s="30"/>
      <c r="B236" s="31"/>
      <c r="C236" s="39"/>
      <c r="D236" s="30"/>
      <c r="E236" s="32"/>
      <c r="F236" s="32"/>
    </row>
    <row r="237" spans="1:6" s="81" customFormat="1" ht="12.75">
      <c r="A237" s="30"/>
      <c r="B237" s="31"/>
      <c r="C237" s="39"/>
      <c r="D237" s="30"/>
      <c r="E237" s="32"/>
      <c r="F237" s="32"/>
    </row>
    <row r="238" spans="1:6" s="81" customFormat="1" ht="12.75">
      <c r="A238" s="30"/>
      <c r="B238" s="31"/>
      <c r="C238" s="39"/>
      <c r="D238" s="30"/>
      <c r="E238" s="32"/>
      <c r="F238" s="32"/>
    </row>
    <row r="239" spans="1:6" s="81" customFormat="1" ht="12.75">
      <c r="A239" s="30"/>
      <c r="B239" s="31"/>
      <c r="C239" s="39"/>
      <c r="D239" s="30"/>
      <c r="E239" s="32"/>
      <c r="F239" s="32"/>
    </row>
    <row r="240" spans="1:6" s="81" customFormat="1" ht="12.75">
      <c r="A240" s="30"/>
      <c r="B240" s="31"/>
      <c r="C240" s="39"/>
      <c r="D240" s="30"/>
      <c r="E240" s="32"/>
      <c r="F240" s="32"/>
    </row>
    <row r="241" spans="1:6" s="81" customFormat="1" ht="12.75">
      <c r="A241" s="30"/>
      <c r="B241" s="31"/>
      <c r="C241" s="39"/>
      <c r="D241" s="30"/>
      <c r="E241" s="32"/>
      <c r="F241" s="32"/>
    </row>
    <row r="242" spans="1:6" s="81" customFormat="1" ht="12.75">
      <c r="A242" s="30"/>
      <c r="B242" s="31"/>
      <c r="C242" s="39"/>
      <c r="D242" s="30"/>
      <c r="E242" s="32"/>
      <c r="F242" s="32"/>
    </row>
    <row r="243" spans="1:6" s="81" customFormat="1" ht="12.75">
      <c r="A243" s="30"/>
      <c r="B243" s="31"/>
      <c r="C243" s="39"/>
      <c r="D243" s="30"/>
      <c r="E243" s="32"/>
      <c r="F243" s="32"/>
    </row>
    <row r="244" spans="1:6" s="81" customFormat="1" ht="12.75">
      <c r="A244" s="30"/>
      <c r="B244" s="31"/>
      <c r="C244" s="39"/>
      <c r="D244" s="30"/>
      <c r="E244" s="32"/>
      <c r="F244" s="32"/>
    </row>
    <row r="245" spans="1:6" s="81" customFormat="1" ht="12.75">
      <c r="A245" s="30"/>
      <c r="B245" s="31"/>
      <c r="C245" s="39"/>
      <c r="D245" s="30"/>
      <c r="E245" s="32"/>
      <c r="F245" s="32"/>
    </row>
    <row r="246" spans="1:6" s="81" customFormat="1" ht="12.75">
      <c r="A246" s="30"/>
      <c r="B246" s="31"/>
      <c r="C246" s="39"/>
      <c r="D246" s="30"/>
      <c r="E246" s="32"/>
      <c r="F246" s="32"/>
    </row>
    <row r="247" spans="1:6" s="81" customFormat="1" ht="12.75">
      <c r="A247" s="30"/>
      <c r="B247" s="31"/>
      <c r="C247" s="39"/>
      <c r="D247" s="30"/>
      <c r="E247" s="32"/>
      <c r="F247" s="32"/>
    </row>
    <row r="248" spans="1:6" s="81" customFormat="1" ht="12.75">
      <c r="A248" s="30"/>
      <c r="B248" s="31"/>
      <c r="C248" s="39"/>
      <c r="D248" s="30"/>
      <c r="E248" s="32"/>
      <c r="F248" s="32"/>
    </row>
    <row r="249" spans="1:6" s="81" customFormat="1" ht="12.75">
      <c r="A249" s="30"/>
      <c r="B249" s="31"/>
      <c r="C249" s="39"/>
      <c r="D249" s="30"/>
      <c r="E249" s="32"/>
      <c r="F249" s="32"/>
    </row>
    <row r="250" spans="1:6" s="81" customFormat="1" ht="12.75">
      <c r="A250" s="30"/>
      <c r="B250" s="31"/>
      <c r="C250" s="39"/>
      <c r="D250" s="30"/>
      <c r="E250" s="32"/>
      <c r="F250" s="32"/>
    </row>
    <row r="251" spans="1:6" s="81" customFormat="1" ht="12.75">
      <c r="A251" s="30"/>
      <c r="B251" s="31"/>
      <c r="C251" s="39"/>
      <c r="D251" s="30"/>
      <c r="E251" s="32"/>
      <c r="F251" s="32"/>
    </row>
    <row r="252" spans="1:6" s="81" customFormat="1" ht="12.75">
      <c r="A252" s="30"/>
      <c r="B252" s="31"/>
      <c r="C252" s="39"/>
      <c r="D252" s="30"/>
      <c r="E252" s="32"/>
      <c r="F252" s="32"/>
    </row>
    <row r="253" spans="1:6" s="81" customFormat="1" ht="12.75">
      <c r="A253" s="30"/>
      <c r="B253" s="31"/>
      <c r="C253" s="39"/>
      <c r="D253" s="30"/>
      <c r="E253" s="32"/>
      <c r="F253" s="32"/>
    </row>
    <row r="254" spans="1:6" s="81" customFormat="1" ht="12.75">
      <c r="A254" s="30"/>
      <c r="B254" s="31"/>
      <c r="C254" s="39"/>
      <c r="D254" s="30"/>
      <c r="E254" s="32"/>
      <c r="F254" s="32"/>
    </row>
    <row r="255" spans="1:6" s="81" customFormat="1" ht="12.75">
      <c r="A255" s="30"/>
      <c r="B255" s="31"/>
      <c r="C255" s="39"/>
      <c r="D255" s="30"/>
      <c r="E255" s="32"/>
      <c r="F255" s="32"/>
    </row>
    <row r="256" spans="1:6" s="81" customFormat="1" ht="12.75">
      <c r="A256" s="30"/>
      <c r="B256" s="31"/>
      <c r="C256" s="39"/>
      <c r="D256" s="30"/>
      <c r="E256" s="32"/>
      <c r="F256" s="32"/>
    </row>
    <row r="257" spans="1:6" s="81" customFormat="1" ht="12.75">
      <c r="A257" s="30"/>
      <c r="B257" s="31"/>
      <c r="C257" s="39"/>
      <c r="D257" s="30"/>
      <c r="E257" s="32"/>
      <c r="F257" s="32"/>
    </row>
    <row r="258" spans="1:6" s="81" customFormat="1" ht="12.75">
      <c r="A258" s="30"/>
      <c r="B258" s="31"/>
      <c r="C258" s="39"/>
      <c r="D258" s="30"/>
      <c r="E258" s="32"/>
      <c r="F258" s="32"/>
    </row>
    <row r="259" spans="1:6" s="81" customFormat="1" ht="12.75">
      <c r="A259" s="30"/>
      <c r="B259" s="31"/>
      <c r="C259" s="39"/>
      <c r="D259" s="30"/>
      <c r="E259" s="32"/>
      <c r="F259" s="32"/>
    </row>
    <row r="260" spans="1:6" s="81" customFormat="1" ht="12.75">
      <c r="A260" s="30"/>
      <c r="B260" s="31"/>
      <c r="C260" s="39"/>
      <c r="D260" s="30"/>
      <c r="E260" s="32"/>
      <c r="F260" s="32"/>
    </row>
    <row r="261" spans="1:6" s="81" customFormat="1" ht="12.75">
      <c r="A261" s="30"/>
      <c r="B261" s="31"/>
      <c r="C261" s="39"/>
      <c r="D261" s="30"/>
      <c r="E261" s="32"/>
      <c r="F261" s="32"/>
    </row>
    <row r="262" spans="1:6" s="81" customFormat="1" ht="12.75">
      <c r="A262" s="30"/>
      <c r="B262" s="31"/>
      <c r="C262" s="39"/>
      <c r="D262" s="30"/>
      <c r="E262" s="32"/>
      <c r="F262" s="32"/>
    </row>
    <row r="263" spans="1:6" s="81" customFormat="1" ht="12.75">
      <c r="A263" s="30"/>
      <c r="B263" s="31"/>
      <c r="C263" s="39"/>
      <c r="D263" s="30"/>
      <c r="E263" s="32"/>
      <c r="F263" s="32"/>
    </row>
    <row r="264" spans="1:6" s="81" customFormat="1" ht="12.75">
      <c r="A264" s="30"/>
      <c r="B264" s="31"/>
      <c r="C264" s="39"/>
      <c r="D264" s="30"/>
      <c r="E264" s="32"/>
      <c r="F264" s="32"/>
    </row>
    <row r="265" spans="1:6" s="81" customFormat="1" ht="12.75">
      <c r="A265" s="30"/>
      <c r="B265" s="31"/>
      <c r="C265" s="39"/>
      <c r="D265" s="30"/>
      <c r="E265" s="32"/>
      <c r="F265" s="32"/>
    </row>
    <row r="266" spans="1:6" s="81" customFormat="1" ht="12.75">
      <c r="A266" s="30"/>
      <c r="B266" s="31"/>
      <c r="C266" s="39"/>
      <c r="D266" s="30"/>
      <c r="E266" s="32"/>
      <c r="F266" s="32"/>
    </row>
    <row r="267" spans="1:6" s="81" customFormat="1" ht="12.75">
      <c r="A267" s="30"/>
      <c r="B267" s="31"/>
      <c r="C267" s="39"/>
      <c r="D267" s="30"/>
      <c r="E267" s="32"/>
      <c r="F267" s="32"/>
    </row>
    <row r="268" spans="1:6" s="81" customFormat="1" ht="12.75">
      <c r="A268" s="30"/>
      <c r="B268" s="31"/>
      <c r="C268" s="39"/>
      <c r="D268" s="30"/>
      <c r="E268" s="32"/>
      <c r="F268" s="32"/>
    </row>
    <row r="269" spans="1:6" s="81" customFormat="1" ht="12.75">
      <c r="A269" s="30"/>
      <c r="B269" s="31"/>
      <c r="C269" s="39"/>
      <c r="D269" s="30"/>
      <c r="E269" s="32"/>
      <c r="F269" s="32"/>
    </row>
    <row r="270" spans="1:6" s="81" customFormat="1" ht="12.75">
      <c r="A270" s="30"/>
      <c r="B270" s="31"/>
      <c r="C270" s="39"/>
      <c r="D270" s="30"/>
      <c r="E270" s="32"/>
      <c r="F270" s="32"/>
    </row>
    <row r="271" spans="1:6" s="81" customFormat="1" ht="12.75">
      <c r="A271" s="30"/>
      <c r="B271" s="31"/>
      <c r="C271" s="39"/>
      <c r="D271" s="30"/>
      <c r="E271" s="32"/>
      <c r="F271" s="32"/>
    </row>
    <row r="272" spans="1:6" s="81" customFormat="1" ht="12.75">
      <c r="A272" s="30"/>
      <c r="B272" s="31"/>
      <c r="C272" s="39"/>
      <c r="D272" s="30"/>
      <c r="E272" s="32"/>
      <c r="F272" s="32"/>
    </row>
    <row r="273" spans="1:6" s="81" customFormat="1" ht="12.75">
      <c r="A273" s="30"/>
      <c r="B273" s="31"/>
      <c r="C273" s="39"/>
      <c r="D273" s="30"/>
      <c r="E273" s="32"/>
      <c r="F273" s="32"/>
    </row>
    <row r="274" spans="1:6" s="81" customFormat="1" ht="12.75">
      <c r="A274" s="30"/>
      <c r="B274" s="31"/>
      <c r="C274" s="39"/>
      <c r="D274" s="30"/>
      <c r="E274" s="32"/>
      <c r="F274" s="32"/>
    </row>
    <row r="275" spans="1:6" s="81" customFormat="1" ht="12.75">
      <c r="A275" s="30"/>
      <c r="B275" s="31"/>
      <c r="C275" s="39"/>
      <c r="D275" s="30"/>
      <c r="E275" s="32"/>
      <c r="F275" s="32"/>
    </row>
    <row r="276" spans="1:6" s="81" customFormat="1" ht="12.75">
      <c r="A276" s="30"/>
      <c r="B276" s="31"/>
      <c r="C276" s="39"/>
      <c r="D276" s="30"/>
      <c r="E276" s="32"/>
      <c r="F276" s="32"/>
    </row>
    <row r="277" spans="1:6" s="81" customFormat="1" ht="12.75">
      <c r="A277" s="30"/>
      <c r="B277" s="31"/>
      <c r="C277" s="39"/>
      <c r="D277" s="30"/>
      <c r="E277" s="32"/>
      <c r="F277" s="32"/>
    </row>
    <row r="278" spans="1:6" s="81" customFormat="1" ht="12.75">
      <c r="A278" s="30"/>
      <c r="B278" s="31"/>
      <c r="C278" s="39"/>
      <c r="D278" s="30"/>
      <c r="E278" s="32"/>
      <c r="F278" s="32"/>
    </row>
    <row r="279" spans="1:6" s="81" customFormat="1" ht="12.75">
      <c r="A279" s="30"/>
      <c r="B279" s="31"/>
      <c r="C279" s="39"/>
      <c r="D279" s="30"/>
      <c r="E279" s="32"/>
      <c r="F279" s="32"/>
    </row>
    <row r="280" spans="1:6" s="81" customFormat="1" ht="12.75">
      <c r="A280" s="30"/>
      <c r="B280" s="31"/>
      <c r="C280" s="39"/>
      <c r="D280" s="30"/>
      <c r="E280" s="32"/>
      <c r="F280" s="32"/>
    </row>
    <row r="281" spans="1:6" s="81" customFormat="1" ht="12.75">
      <c r="A281" s="30"/>
      <c r="B281" s="31"/>
      <c r="C281" s="39"/>
      <c r="D281" s="30"/>
      <c r="E281" s="32"/>
      <c r="F281" s="32"/>
    </row>
    <row r="282" spans="1:6" s="81" customFormat="1" ht="12.75">
      <c r="A282" s="30"/>
      <c r="B282" s="31"/>
      <c r="C282" s="39"/>
      <c r="D282" s="30"/>
      <c r="E282" s="32"/>
      <c r="F282" s="32"/>
    </row>
    <row r="283" spans="1:6" s="81" customFormat="1" ht="12.75">
      <c r="A283" s="30"/>
      <c r="B283" s="31"/>
      <c r="C283" s="39"/>
      <c r="D283" s="30"/>
      <c r="E283" s="32"/>
      <c r="F283" s="32"/>
    </row>
    <row r="284" spans="1:6" s="81" customFormat="1" ht="12.75">
      <c r="A284" s="30"/>
      <c r="B284" s="31"/>
      <c r="C284" s="39"/>
      <c r="D284" s="30"/>
      <c r="E284" s="32"/>
      <c r="F284" s="32"/>
    </row>
  </sheetData>
  <mergeCells count="5">
    <mergeCell ref="F1:G1"/>
    <mergeCell ref="F2:G2"/>
    <mergeCell ref="A39:D39"/>
    <mergeCell ref="A3:G3"/>
    <mergeCell ref="A4:G4"/>
  </mergeCells>
  <printOptions/>
  <pageMargins left="0.5905511811023623" right="0.3937007874015748" top="0.7874015748031497" bottom="0.7874015748031497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UM</cp:lastModifiedBy>
  <cp:lastPrinted>2004-03-31T06:15:35Z</cp:lastPrinted>
  <dcterms:created xsi:type="dcterms:W3CDTF">2004-04-05T11:22:05Z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